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2120" windowHeight="9120" activeTab="0"/>
  </bookViews>
  <sheets>
    <sheet name="4a" sheetId="1" r:id="rId1"/>
  </sheets>
  <definedNames/>
  <calcPr fullCalcOnLoad="1"/>
</workbook>
</file>

<file path=xl/sharedStrings.xml><?xml version="1.0" encoding="utf-8"?>
<sst xmlns="http://schemas.openxmlformats.org/spreadsheetml/2006/main" count="101" uniqueCount="61">
  <si>
    <t>DISTANZE</t>
  </si>
  <si>
    <t>ORA DI PASSAGGIO</t>
  </si>
  <si>
    <t xml:space="preserve">           ALTIM.</t>
  </si>
  <si>
    <t>LOCALITA'</t>
  </si>
  <si>
    <t>par-</t>
  </si>
  <si>
    <t>per-</t>
  </si>
  <si>
    <t>da per-</t>
  </si>
  <si>
    <t xml:space="preserve"> media km/ora</t>
  </si>
  <si>
    <t>ziali</t>
  </si>
  <si>
    <t>corse</t>
  </si>
  <si>
    <t>correre</t>
  </si>
  <si>
    <t>%</t>
  </si>
  <si>
    <r>
      <t xml:space="preserve">Tappa
</t>
    </r>
    <r>
      <rPr>
        <b/>
        <sz val="18"/>
        <rFont val="Arial"/>
        <family val="2"/>
      </rPr>
      <t>4ª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cronotabella</t>
    </r>
  </si>
  <si>
    <t>inizio salita</t>
  </si>
  <si>
    <t>confine di stato</t>
  </si>
  <si>
    <t>innesto N 16</t>
  </si>
  <si>
    <t>TÉTOUAN - CEUTA</t>
  </si>
  <si>
    <t>TÉTOUAN - Ville Nouvelle -  Avenue Hassan II</t>
  </si>
  <si>
    <t xml:space="preserve">Tétouan - Avenue Abdelkhalek </t>
  </si>
  <si>
    <t>Plage Martil</t>
  </si>
  <si>
    <t>Martil</t>
  </si>
  <si>
    <t>N 16 - bivio Les Résidences Cabo Negro</t>
  </si>
  <si>
    <t>Alto de Cabo Negro (GPM - 3a cat)</t>
  </si>
  <si>
    <t>innesto N 13</t>
  </si>
  <si>
    <t>M'Diq</t>
  </si>
  <si>
    <t>MAROCCO - Prefettura  di Tetuán</t>
  </si>
  <si>
    <t>Kabila Plage</t>
  </si>
  <si>
    <t>Smir Plage</t>
  </si>
  <si>
    <t>Restinga Plage</t>
  </si>
  <si>
    <t>Restinga (Fnidq)</t>
  </si>
  <si>
    <t>Sournia Plage - N 13</t>
  </si>
  <si>
    <t>Fnidq - SPRINT INTERMEDIO</t>
  </si>
  <si>
    <t>N-352 - bivio a sx Principe Alfonso</t>
  </si>
  <si>
    <t>SPAGNA - Ciudad Autónoma de Ceuta</t>
  </si>
  <si>
    <t>Principe Alfonso (Ceuta)</t>
  </si>
  <si>
    <t>bivio a sx Benzù</t>
  </si>
  <si>
    <t>Alto de el Mirador de García Aldave (GPM - 3a cat)</t>
  </si>
  <si>
    <t>Benzú (Ceuta)</t>
  </si>
  <si>
    <t>Ceuta - Avenida de España - ingresso circuito</t>
  </si>
  <si>
    <t>Calle de Cajonero Bajo</t>
  </si>
  <si>
    <t>Calle de Compañia del Mar</t>
  </si>
  <si>
    <t>Ceuta - Calle de Compañia del Mar</t>
  </si>
  <si>
    <t>Avenida de San Amaro</t>
  </si>
  <si>
    <t>CIRCUITO GRANDE - UN GIRO</t>
  </si>
  <si>
    <t>Carretera de Monte Hacho</t>
  </si>
  <si>
    <t>Alto de Monte Hacho (GPM - 3a cat)</t>
  </si>
  <si>
    <t>Calle de la Escuela Práctica</t>
  </si>
  <si>
    <t>Calle del Recinto Sur</t>
  </si>
  <si>
    <t>Calle de Santander</t>
  </si>
  <si>
    <t>Paseo de Colon</t>
  </si>
  <si>
    <t>Calle de Independencia</t>
  </si>
  <si>
    <t>Calle de Martinez Catena</t>
  </si>
  <si>
    <t>Calle de San Juan de Dios</t>
  </si>
  <si>
    <t>Avenida de España</t>
  </si>
  <si>
    <t>CIRCUITO PICCOLO - 1° GIRO</t>
  </si>
  <si>
    <t>Calle de Juan I de Portugal</t>
  </si>
  <si>
    <t>Calle de la Cortadura del Valle</t>
  </si>
  <si>
    <t>CIRCUITO PICCOLO - 2° GIRO</t>
  </si>
  <si>
    <t>CIRCUITO PICCOLO - 3° GIRO</t>
  </si>
  <si>
    <t>CEUTA - Calle de Compañia del Mar</t>
  </si>
  <si>
    <t>Km 100,2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</si>
</sst>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_)"/>
    <numFmt numFmtId="171" formatCode="0.0"/>
    <numFmt numFmtId="172" formatCode="h\.mm"/>
    <numFmt numFmtId="173" formatCode="0.00_)"/>
    <numFmt numFmtId="174" formatCode="&quot;km&quot;\ 0"/>
    <numFmt numFmtId="175" formatCode="[$-F800]dddd\,\ mmmm\ dd\,\ yyyy"/>
    <numFmt numFmtId="176" formatCode="[$-410]dddd\ d\ mmmm\ yyyy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7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indent="5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3" fillId="0" borderId="17" xfId="0" applyFont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vertical="center"/>
      <protection/>
    </xf>
    <xf numFmtId="171" fontId="3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17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71" fontId="5" fillId="0" borderId="17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8</xdr:row>
      <xdr:rowOff>47625</xdr:rowOff>
    </xdr:to>
    <xdr:pic>
      <xdr:nvPicPr>
        <xdr:cNvPr id="1" name="Picture 6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266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142875</xdr:colOff>
      <xdr:row>14</xdr:row>
      <xdr:rowOff>123825</xdr:rowOff>
    </xdr:to>
    <xdr:pic>
      <xdr:nvPicPr>
        <xdr:cNvPr id="2" name="Picture 71" descr="gp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526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133350</xdr:rowOff>
    </xdr:to>
    <xdr:pic>
      <xdr:nvPicPr>
        <xdr:cNvPr id="3" name="Picture 73" descr="t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5718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142875</xdr:colOff>
      <xdr:row>28</xdr:row>
      <xdr:rowOff>123825</xdr:rowOff>
    </xdr:to>
    <xdr:pic>
      <xdr:nvPicPr>
        <xdr:cNvPr id="4" name="Picture 71" descr="gp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86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142875</xdr:colOff>
      <xdr:row>38</xdr:row>
      <xdr:rowOff>123825</xdr:rowOff>
    </xdr:to>
    <xdr:pic>
      <xdr:nvPicPr>
        <xdr:cNvPr id="5" name="Picture 71" descr="gp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388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C1" sqref="C1:H1"/>
    </sheetView>
  </sheetViews>
  <sheetFormatPr defaultColWidth="9.140625" defaultRowHeight="12.75"/>
  <cols>
    <col min="1" max="1" width="4.421875" style="35" customWidth="1"/>
    <col min="2" max="2" width="6.28125" style="2" customWidth="1"/>
    <col min="3" max="3" width="2.00390625" style="2" customWidth="1"/>
    <col min="4" max="4" width="53.28125" style="2" bestFit="1" customWidth="1"/>
    <col min="5" max="6" width="5.421875" style="2" customWidth="1"/>
    <col min="7" max="7" width="8.28125" style="2" bestFit="1" customWidth="1"/>
    <col min="8" max="10" width="5.8515625" style="2" customWidth="1"/>
    <col min="11" max="11" width="6.28125" style="39" bestFit="1" customWidth="1"/>
    <col min="12" max="14" width="9.140625" style="2" customWidth="1"/>
    <col min="15" max="15" width="10.140625" style="2" bestFit="1" customWidth="1"/>
    <col min="16" max="16384" width="9.140625" style="2" customWidth="1"/>
  </cols>
  <sheetData>
    <row r="1" spans="1:10" ht="33.75" customHeight="1">
      <c r="A1" s="56" t="s">
        <v>12</v>
      </c>
      <c r="B1" s="57"/>
      <c r="C1" s="58" t="s">
        <v>16</v>
      </c>
      <c r="D1" s="58"/>
      <c r="E1" s="58"/>
      <c r="F1" s="58"/>
      <c r="G1" s="58"/>
      <c r="H1" s="58"/>
      <c r="I1" s="59" t="s">
        <v>60</v>
      </c>
      <c r="J1" s="59"/>
    </row>
    <row r="2" spans="1:10" ht="15" customHeight="1">
      <c r="A2" s="57"/>
      <c r="B2" s="57"/>
      <c r="C2" s="60"/>
      <c r="D2" s="60"/>
      <c r="E2" s="60"/>
      <c r="F2" s="60"/>
      <c r="G2" s="60"/>
      <c r="H2" s="60"/>
      <c r="I2" s="36"/>
      <c r="J2" s="1"/>
    </row>
    <row r="3" spans="1:10" ht="6.75" customHeight="1">
      <c r="A3" s="3"/>
      <c r="B3" s="1"/>
      <c r="C3" s="1"/>
      <c r="D3" s="4"/>
      <c r="E3" s="5"/>
      <c r="F3" s="6"/>
      <c r="G3" s="1"/>
      <c r="H3" s="1"/>
      <c r="I3" s="1"/>
      <c r="J3" s="1"/>
    </row>
    <row r="4" spans="1:10" ht="12.75">
      <c r="A4" s="7"/>
      <c r="B4" s="8"/>
      <c r="C4" s="9"/>
      <c r="D4" s="8"/>
      <c r="E4" s="10" t="s">
        <v>0</v>
      </c>
      <c r="F4" s="10"/>
      <c r="G4" s="11"/>
      <c r="H4" s="10" t="s">
        <v>1</v>
      </c>
      <c r="I4" s="10"/>
      <c r="J4" s="11"/>
    </row>
    <row r="5" spans="1:10" ht="9.75" customHeight="1">
      <c r="A5" s="12" t="s">
        <v>2</v>
      </c>
      <c r="B5" s="13"/>
      <c r="C5" s="12"/>
      <c r="D5" s="14" t="s">
        <v>3</v>
      </c>
      <c r="E5" s="15" t="s">
        <v>4</v>
      </c>
      <c r="F5" s="15" t="s">
        <v>5</v>
      </c>
      <c r="G5" s="15" t="s">
        <v>6</v>
      </c>
      <c r="H5" s="16" t="s">
        <v>7</v>
      </c>
      <c r="I5" s="17"/>
      <c r="J5" s="18"/>
    </row>
    <row r="6" spans="1:11" ht="11.25" customHeight="1">
      <c r="A6" s="19"/>
      <c r="B6" s="20"/>
      <c r="C6" s="21"/>
      <c r="D6" s="22"/>
      <c r="E6" s="23" t="s">
        <v>8</v>
      </c>
      <c r="F6" s="24" t="s">
        <v>9</v>
      </c>
      <c r="G6" s="24" t="s">
        <v>10</v>
      </c>
      <c r="H6" s="25">
        <v>40</v>
      </c>
      <c r="I6" s="26">
        <v>42</v>
      </c>
      <c r="J6" s="26">
        <v>44</v>
      </c>
      <c r="K6" s="46" t="s">
        <v>11</v>
      </c>
    </row>
    <row r="7" spans="1:12" s="31" customFormat="1" ht="12" customHeight="1">
      <c r="A7" s="27"/>
      <c r="B7" s="17"/>
      <c r="C7" s="17"/>
      <c r="D7" s="28" t="s">
        <v>25</v>
      </c>
      <c r="E7" s="29"/>
      <c r="F7" s="30"/>
      <c r="G7" s="30"/>
      <c r="H7" s="30"/>
      <c r="I7" s="30"/>
      <c r="J7" s="30"/>
      <c r="K7" s="39"/>
      <c r="L7" s="32"/>
    </row>
    <row r="8" spans="1:11" s="44" customFormat="1" ht="12" customHeight="1">
      <c r="A8" s="41"/>
      <c r="B8" s="42">
        <v>52</v>
      </c>
      <c r="C8" s="43"/>
      <c r="D8" s="42" t="s">
        <v>17</v>
      </c>
      <c r="E8" s="45">
        <v>0</v>
      </c>
      <c r="F8" s="45">
        <f>SUM($E$7:E8)</f>
        <v>0</v>
      </c>
      <c r="G8" s="45">
        <v>100.2</v>
      </c>
      <c r="H8" s="47">
        <v>0.625</v>
      </c>
      <c r="I8" s="47">
        <f>+H8</f>
        <v>0.625</v>
      </c>
      <c r="J8" s="47">
        <f>+I8</f>
        <v>0.625</v>
      </c>
      <c r="K8" s="45"/>
    </row>
    <row r="9" spans="1:11" s="34" customFormat="1" ht="12" customHeight="1">
      <c r="A9" s="37"/>
      <c r="B9" s="33">
        <v>48</v>
      </c>
      <c r="C9" s="38"/>
      <c r="D9" s="33" t="s">
        <v>18</v>
      </c>
      <c r="E9" s="46">
        <v>1.6</v>
      </c>
      <c r="F9" s="46">
        <f>IF(E9=0,"",SUM($E$9:E9))</f>
        <v>1.6</v>
      </c>
      <c r="G9" s="46">
        <f aca="true" t="shared" si="0" ref="G9:G16">IF(F9=0,"",$G$8-F9)</f>
        <v>98.60000000000001</v>
      </c>
      <c r="H9" s="48">
        <f aca="true" t="shared" si="1" ref="H9:J36">IF($E9=0,"",+$F9*3600/H$6/86400+$H$8)</f>
        <v>0.6266666666666667</v>
      </c>
      <c r="I9" s="48">
        <f t="shared" si="1"/>
        <v>0.6265873015873016</v>
      </c>
      <c r="J9" s="48">
        <f t="shared" si="1"/>
        <v>0.6265151515151515</v>
      </c>
      <c r="K9" s="46">
        <f aca="true" t="shared" si="2" ref="K9:K16">(B9-B8)/(E9*10)</f>
        <v>-0.25</v>
      </c>
    </row>
    <row r="10" spans="1:11" s="34" customFormat="1" ht="12" customHeight="1">
      <c r="A10" s="37"/>
      <c r="B10" s="33">
        <v>3</v>
      </c>
      <c r="C10" s="38"/>
      <c r="D10" s="50" t="s">
        <v>15</v>
      </c>
      <c r="E10" s="46">
        <v>2.9</v>
      </c>
      <c r="F10" s="46">
        <f>IF(E10=0,"",SUM($E$9:E10))</f>
        <v>4.5</v>
      </c>
      <c r="G10" s="46">
        <f t="shared" si="0"/>
        <v>95.7</v>
      </c>
      <c r="H10" s="48">
        <f t="shared" si="1"/>
        <v>0.6296875</v>
      </c>
      <c r="I10" s="48">
        <f t="shared" si="1"/>
        <v>0.6294642857142857</v>
      </c>
      <c r="J10" s="48">
        <f t="shared" si="1"/>
        <v>0.6292613636363636</v>
      </c>
      <c r="K10" s="46">
        <f t="shared" si="2"/>
        <v>-1.5517241379310345</v>
      </c>
    </row>
    <row r="11" spans="1:11" s="34" customFormat="1" ht="12" customHeight="1">
      <c r="A11" s="37"/>
      <c r="B11" s="49">
        <v>2</v>
      </c>
      <c r="C11" s="38"/>
      <c r="D11" s="50" t="s">
        <v>19</v>
      </c>
      <c r="E11" s="46">
        <v>7.6</v>
      </c>
      <c r="F11" s="46">
        <f>IF(E11=0,"",SUM($E$9:E11))</f>
        <v>12.1</v>
      </c>
      <c r="G11" s="46">
        <f t="shared" si="0"/>
        <v>88.10000000000001</v>
      </c>
      <c r="H11" s="48">
        <f t="shared" si="1"/>
        <v>0.6376041666666666</v>
      </c>
      <c r="I11" s="48">
        <f t="shared" si="1"/>
        <v>0.6370039682539682</v>
      </c>
      <c r="J11" s="48">
        <f t="shared" si="1"/>
        <v>0.6364583333333333</v>
      </c>
      <c r="K11" s="46">
        <f t="shared" si="2"/>
        <v>-0.013157894736842105</v>
      </c>
    </row>
    <row r="12" spans="1:11" s="34" customFormat="1" ht="12" customHeight="1">
      <c r="A12" s="37"/>
      <c r="B12" s="33">
        <v>2</v>
      </c>
      <c r="C12" s="38"/>
      <c r="D12" s="50" t="s">
        <v>20</v>
      </c>
      <c r="E12" s="46">
        <v>1.1</v>
      </c>
      <c r="F12" s="46">
        <f>IF(E12=0,"",SUM($E$9:E12))</f>
        <v>13.2</v>
      </c>
      <c r="G12" s="46">
        <f t="shared" si="0"/>
        <v>87</v>
      </c>
      <c r="H12" s="48">
        <f t="shared" si="1"/>
        <v>0.63875</v>
      </c>
      <c r="I12" s="48">
        <f t="shared" si="1"/>
        <v>0.638095238095238</v>
      </c>
      <c r="J12" s="48">
        <f t="shared" si="1"/>
        <v>0.6375</v>
      </c>
      <c r="K12" s="46">
        <f t="shared" si="2"/>
        <v>0</v>
      </c>
    </row>
    <row r="13" spans="1:11" s="34" customFormat="1" ht="12" customHeight="1">
      <c r="A13" s="37"/>
      <c r="B13" s="33">
        <v>8</v>
      </c>
      <c r="C13" s="38"/>
      <c r="D13" s="33" t="s">
        <v>21</v>
      </c>
      <c r="E13" s="46">
        <v>2.9</v>
      </c>
      <c r="F13" s="46">
        <f>IF(E13=0,"",SUM($E$9:E13))</f>
        <v>16.099999999999998</v>
      </c>
      <c r="G13" s="46">
        <f t="shared" si="0"/>
        <v>84.10000000000001</v>
      </c>
      <c r="H13" s="48">
        <f t="shared" si="1"/>
        <v>0.6417708333333333</v>
      </c>
      <c r="I13" s="48">
        <f t="shared" si="1"/>
        <v>0.6409722222222223</v>
      </c>
      <c r="J13" s="48">
        <f t="shared" si="1"/>
        <v>0.6402462121212121</v>
      </c>
      <c r="K13" s="46">
        <f>(B13-B12)/(E13*10)</f>
        <v>0.20689655172413793</v>
      </c>
    </row>
    <row r="14" spans="1:11" s="34" customFormat="1" ht="12" customHeight="1">
      <c r="A14" s="37"/>
      <c r="B14" s="33">
        <v>5</v>
      </c>
      <c r="C14" s="38"/>
      <c r="D14" s="33" t="s">
        <v>13</v>
      </c>
      <c r="E14" s="46">
        <v>1.3</v>
      </c>
      <c r="F14" s="46">
        <f>IF(E14=0,"",SUM($E$9:E14))</f>
        <v>17.4</v>
      </c>
      <c r="G14" s="46">
        <f t="shared" si="0"/>
        <v>82.80000000000001</v>
      </c>
      <c r="H14" s="48">
        <f t="shared" si="1"/>
        <v>0.643125</v>
      </c>
      <c r="I14" s="48">
        <f t="shared" si="1"/>
        <v>0.6422619047619048</v>
      </c>
      <c r="J14" s="48">
        <f t="shared" si="1"/>
        <v>0.6414772727272727</v>
      </c>
      <c r="K14" s="46">
        <f>(B14-B13)/(E14*10)</f>
        <v>-0.23076923076923078</v>
      </c>
    </row>
    <row r="15" spans="1:11" s="44" customFormat="1" ht="12" customHeight="1">
      <c r="A15" s="41"/>
      <c r="B15" s="42">
        <v>54</v>
      </c>
      <c r="C15" s="43"/>
      <c r="D15" s="52" t="s">
        <v>22</v>
      </c>
      <c r="E15" s="45">
        <v>1.2</v>
      </c>
      <c r="F15" s="45">
        <f>IF(E15=0,"",SUM($E$9:E15))</f>
        <v>18.599999999999998</v>
      </c>
      <c r="G15" s="45">
        <f t="shared" si="0"/>
        <v>81.60000000000001</v>
      </c>
      <c r="H15" s="47">
        <f t="shared" si="1"/>
        <v>0.644375</v>
      </c>
      <c r="I15" s="47">
        <f t="shared" si="1"/>
        <v>0.643452380952381</v>
      </c>
      <c r="J15" s="47">
        <f t="shared" si="1"/>
        <v>0.6426136363636363</v>
      </c>
      <c r="K15" s="45">
        <f t="shared" si="2"/>
        <v>4.083333333333333</v>
      </c>
    </row>
    <row r="16" spans="1:11" s="34" customFormat="1" ht="12" customHeight="1">
      <c r="A16" s="37"/>
      <c r="B16" s="33">
        <v>35</v>
      </c>
      <c r="C16" s="38"/>
      <c r="D16" s="33" t="s">
        <v>23</v>
      </c>
      <c r="E16" s="46">
        <v>2.2</v>
      </c>
      <c r="F16" s="46">
        <f>IF(E16=0,"",SUM($E$9:E16))</f>
        <v>20.799999999999997</v>
      </c>
      <c r="G16" s="46">
        <f t="shared" si="0"/>
        <v>79.4</v>
      </c>
      <c r="H16" s="48">
        <f t="shared" si="1"/>
        <v>0.6466666666666666</v>
      </c>
      <c r="I16" s="48">
        <f t="shared" si="1"/>
        <v>0.6456349206349207</v>
      </c>
      <c r="J16" s="48">
        <f t="shared" si="1"/>
        <v>0.6446969696969697</v>
      </c>
      <c r="K16" s="46">
        <f t="shared" si="2"/>
        <v>-0.8636363636363636</v>
      </c>
    </row>
    <row r="17" spans="1:11" s="34" customFormat="1" ht="12" customHeight="1">
      <c r="A17" s="37"/>
      <c r="B17" s="33">
        <v>3</v>
      </c>
      <c r="C17" s="38"/>
      <c r="D17" s="50" t="s">
        <v>24</v>
      </c>
      <c r="E17" s="46">
        <v>2.3</v>
      </c>
      <c r="F17" s="46">
        <f>IF(E17=0,"",SUM($E$9:E17))</f>
        <v>23.099999999999998</v>
      </c>
      <c r="G17" s="46">
        <f aca="true" t="shared" si="3" ref="G17:G27">IF(F17=0,"",$G$8-F17)</f>
        <v>77.10000000000001</v>
      </c>
      <c r="H17" s="48">
        <f t="shared" si="1"/>
        <v>0.6490625</v>
      </c>
      <c r="I17" s="48">
        <f t="shared" si="1"/>
        <v>0.6479166666666667</v>
      </c>
      <c r="J17" s="48">
        <f t="shared" si="1"/>
        <v>0.646875</v>
      </c>
      <c r="K17" s="46">
        <f aca="true" t="shared" si="4" ref="K17:K27">(B17-B16)/(E17*10)</f>
        <v>-1.391304347826087</v>
      </c>
    </row>
    <row r="18" spans="1:11" s="34" customFormat="1" ht="12" customHeight="1">
      <c r="A18" s="37"/>
      <c r="B18" s="33">
        <v>1</v>
      </c>
      <c r="C18" s="38"/>
      <c r="D18" s="50" t="s">
        <v>26</v>
      </c>
      <c r="E18" s="46">
        <v>3.9</v>
      </c>
      <c r="F18" s="46">
        <f>IF(E18=0,"",SUM($E$9:E18))</f>
        <v>26.999999999999996</v>
      </c>
      <c r="G18" s="46">
        <f t="shared" si="3"/>
        <v>73.2</v>
      </c>
      <c r="H18" s="48">
        <f t="shared" si="1"/>
        <v>0.653125</v>
      </c>
      <c r="I18" s="48">
        <f t="shared" si="1"/>
        <v>0.6517857142857143</v>
      </c>
      <c r="J18" s="48">
        <f t="shared" si="1"/>
        <v>0.6505681818181818</v>
      </c>
      <c r="K18" s="46">
        <f t="shared" si="4"/>
        <v>-0.05128205128205128</v>
      </c>
    </row>
    <row r="19" spans="1:11" s="34" customFormat="1" ht="12" customHeight="1">
      <c r="A19" s="37"/>
      <c r="B19" s="33">
        <v>2</v>
      </c>
      <c r="C19" s="38"/>
      <c r="D19" s="33" t="s">
        <v>27</v>
      </c>
      <c r="E19" s="46">
        <v>2.9</v>
      </c>
      <c r="F19" s="46">
        <f>IF(E19=0,"",SUM($E$9:E19))</f>
        <v>29.899999999999995</v>
      </c>
      <c r="G19" s="46">
        <f t="shared" si="3"/>
        <v>70.30000000000001</v>
      </c>
      <c r="H19" s="48">
        <f t="shared" si="1"/>
        <v>0.6561458333333333</v>
      </c>
      <c r="I19" s="48">
        <f t="shared" si="1"/>
        <v>0.6546626984126984</v>
      </c>
      <c r="J19" s="48">
        <f t="shared" si="1"/>
        <v>0.653314393939394</v>
      </c>
      <c r="K19" s="46">
        <f t="shared" si="4"/>
        <v>0.034482758620689655</v>
      </c>
    </row>
    <row r="20" spans="1:11" s="34" customFormat="1" ht="12" customHeight="1">
      <c r="A20" s="37"/>
      <c r="B20" s="33">
        <v>13</v>
      </c>
      <c r="C20" s="38"/>
      <c r="D20" s="53" t="s">
        <v>28</v>
      </c>
      <c r="E20" s="46">
        <v>2.3</v>
      </c>
      <c r="F20" s="46">
        <f>IF(E20=0,"",SUM($E$9:E20))</f>
        <v>32.199999999999996</v>
      </c>
      <c r="G20" s="46">
        <f t="shared" si="3"/>
        <v>68</v>
      </c>
      <c r="H20" s="48">
        <f t="shared" si="1"/>
        <v>0.6585416666666667</v>
      </c>
      <c r="I20" s="48">
        <f t="shared" si="1"/>
        <v>0.6569444444444444</v>
      </c>
      <c r="J20" s="48">
        <f t="shared" si="1"/>
        <v>0.6554924242424243</v>
      </c>
      <c r="K20" s="46">
        <f t="shared" si="4"/>
        <v>0.4782608695652174</v>
      </c>
    </row>
    <row r="21" spans="1:11" s="34" customFormat="1" ht="12" customHeight="1">
      <c r="A21" s="37"/>
      <c r="B21" s="33">
        <v>9</v>
      </c>
      <c r="C21" s="38"/>
      <c r="D21" s="50" t="s">
        <v>29</v>
      </c>
      <c r="E21" s="46">
        <v>2.8</v>
      </c>
      <c r="F21" s="46">
        <f>IF(E21=0,"",SUM($E$9:E21))</f>
        <v>34.99999999999999</v>
      </c>
      <c r="G21" s="46">
        <f t="shared" si="3"/>
        <v>65.20000000000002</v>
      </c>
      <c r="H21" s="48">
        <f t="shared" si="1"/>
        <v>0.6614583333333334</v>
      </c>
      <c r="I21" s="48">
        <f t="shared" si="1"/>
        <v>0.6597222222222222</v>
      </c>
      <c r="J21" s="48">
        <f t="shared" si="1"/>
        <v>0.6581439393939393</v>
      </c>
      <c r="K21" s="46">
        <f t="shared" si="4"/>
        <v>-0.14285714285714285</v>
      </c>
    </row>
    <row r="22" spans="1:11" s="34" customFormat="1" ht="12" customHeight="1">
      <c r="A22" s="37"/>
      <c r="B22" s="33">
        <v>5</v>
      </c>
      <c r="C22" s="38"/>
      <c r="D22" s="50" t="s">
        <v>30</v>
      </c>
      <c r="E22" s="46">
        <v>2.4</v>
      </c>
      <c r="F22" s="46">
        <f>IF(E22=0,"",SUM($E$9:E22))</f>
        <v>37.39999999999999</v>
      </c>
      <c r="G22" s="46">
        <f t="shared" si="3"/>
        <v>62.80000000000001</v>
      </c>
      <c r="H22" s="48">
        <f t="shared" si="1"/>
        <v>0.6639583333333333</v>
      </c>
      <c r="I22" s="48">
        <f t="shared" si="1"/>
        <v>0.6621031746031746</v>
      </c>
      <c r="J22" s="48">
        <f t="shared" si="1"/>
        <v>0.6604166666666667</v>
      </c>
      <c r="K22" s="46">
        <f t="shared" si="4"/>
        <v>-0.16666666666666666</v>
      </c>
    </row>
    <row r="23" spans="1:11" s="44" customFormat="1" ht="12" customHeight="1">
      <c r="A23" s="41"/>
      <c r="B23" s="42">
        <v>6</v>
      </c>
      <c r="C23" s="43"/>
      <c r="D23" s="52" t="s">
        <v>31</v>
      </c>
      <c r="E23" s="45">
        <v>5</v>
      </c>
      <c r="F23" s="45">
        <f>IF(E23=0,"",SUM($E$9:E23))</f>
        <v>42.39999999999999</v>
      </c>
      <c r="G23" s="45">
        <f t="shared" si="3"/>
        <v>57.80000000000001</v>
      </c>
      <c r="H23" s="47">
        <f t="shared" si="1"/>
        <v>0.6691666666666667</v>
      </c>
      <c r="I23" s="47">
        <f t="shared" si="1"/>
        <v>0.667063492063492</v>
      </c>
      <c r="J23" s="47">
        <f t="shared" si="1"/>
        <v>0.6651515151515152</v>
      </c>
      <c r="K23" s="45">
        <f t="shared" si="4"/>
        <v>0.02</v>
      </c>
    </row>
    <row r="24" spans="1:11" s="34" customFormat="1" ht="12" customHeight="1">
      <c r="A24" s="37"/>
      <c r="B24" s="33">
        <v>5</v>
      </c>
      <c r="C24" s="38"/>
      <c r="D24" s="50" t="s">
        <v>14</v>
      </c>
      <c r="E24" s="46">
        <v>2.5</v>
      </c>
      <c r="F24" s="46">
        <f>IF(E24=0,"",SUM($E$9:E24))</f>
        <v>44.89999999999999</v>
      </c>
      <c r="G24" s="46">
        <f t="shared" si="3"/>
        <v>55.30000000000001</v>
      </c>
      <c r="H24" s="48">
        <f t="shared" si="1"/>
        <v>0.6717708333333333</v>
      </c>
      <c r="I24" s="48">
        <f t="shared" si="1"/>
        <v>0.6695436507936507</v>
      </c>
      <c r="J24" s="48">
        <f t="shared" si="1"/>
        <v>0.6675189393939394</v>
      </c>
      <c r="K24" s="46">
        <f t="shared" si="4"/>
        <v>-0.04</v>
      </c>
    </row>
    <row r="25" spans="1:11" s="34" customFormat="1" ht="12" customHeight="1">
      <c r="A25" s="37"/>
      <c r="B25" s="33"/>
      <c r="C25" s="38"/>
      <c r="D25" s="28" t="s">
        <v>33</v>
      </c>
      <c r="E25" s="46"/>
      <c r="F25" s="46"/>
      <c r="G25" s="46"/>
      <c r="H25" s="48"/>
      <c r="I25" s="48"/>
      <c r="J25" s="48"/>
      <c r="K25" s="46"/>
    </row>
    <row r="26" spans="1:11" s="34" customFormat="1" ht="12" customHeight="1">
      <c r="A26" s="37"/>
      <c r="B26" s="33">
        <v>4</v>
      </c>
      <c r="C26" s="38"/>
      <c r="D26" s="33" t="s">
        <v>32</v>
      </c>
      <c r="E26" s="46">
        <v>0.5</v>
      </c>
      <c r="F26" s="46">
        <f>IF(E26=0,"",SUM($E$9:E26))</f>
        <v>45.39999999999999</v>
      </c>
      <c r="G26" s="46">
        <f t="shared" si="3"/>
        <v>54.80000000000001</v>
      </c>
      <c r="H26" s="48">
        <f t="shared" si="1"/>
        <v>0.6722916666666666</v>
      </c>
      <c r="I26" s="48">
        <f t="shared" si="1"/>
        <v>0.6700396825396825</v>
      </c>
      <c r="J26" s="48">
        <f t="shared" si="1"/>
        <v>0.6679924242424242</v>
      </c>
      <c r="K26" s="46">
        <f>(B26-B24)/(E26*10)</f>
        <v>-0.2</v>
      </c>
    </row>
    <row r="27" spans="1:11" s="34" customFormat="1" ht="12" customHeight="1">
      <c r="A27" s="37"/>
      <c r="B27" s="33">
        <v>83</v>
      </c>
      <c r="C27" s="38"/>
      <c r="D27" s="51" t="s">
        <v>34</v>
      </c>
      <c r="E27" s="46">
        <v>1.4</v>
      </c>
      <c r="F27" s="46">
        <f>IF(E27=0,"",SUM($E$9:E27))</f>
        <v>46.79999999999999</v>
      </c>
      <c r="G27" s="46">
        <f t="shared" si="3"/>
        <v>53.40000000000001</v>
      </c>
      <c r="H27" s="48">
        <f t="shared" si="1"/>
        <v>0.67375</v>
      </c>
      <c r="I27" s="48">
        <f t="shared" si="1"/>
        <v>0.6714285714285714</v>
      </c>
      <c r="J27" s="48">
        <f t="shared" si="1"/>
        <v>0.6693181818181818</v>
      </c>
      <c r="K27" s="46">
        <f t="shared" si="4"/>
        <v>5.642857142857143</v>
      </c>
    </row>
    <row r="28" spans="1:11" s="34" customFormat="1" ht="12" customHeight="1">
      <c r="A28" s="37"/>
      <c r="B28" s="33">
        <v>63</v>
      </c>
      <c r="C28" s="38"/>
      <c r="D28" s="50" t="s">
        <v>35</v>
      </c>
      <c r="E28" s="46">
        <v>0.9</v>
      </c>
      <c r="F28" s="46">
        <f>IF(E28=0,"",SUM($E$9:E28))</f>
        <v>47.69999999999999</v>
      </c>
      <c r="G28" s="46">
        <f aca="true" t="shared" si="5" ref="G28:G34">IF(F28=0,"",$G$8-F28)</f>
        <v>52.500000000000014</v>
      </c>
      <c r="H28" s="48">
        <f t="shared" si="1"/>
        <v>0.6746875</v>
      </c>
      <c r="I28" s="48">
        <f t="shared" si="1"/>
        <v>0.6723214285714285</v>
      </c>
      <c r="J28" s="48">
        <f t="shared" si="1"/>
        <v>0.6701704545454545</v>
      </c>
      <c r="K28" s="46">
        <f aca="true" t="shared" si="6" ref="K28:K34">(B28-B27)/(E28*10)</f>
        <v>-2.2222222222222223</v>
      </c>
    </row>
    <row r="29" spans="1:11" s="44" customFormat="1" ht="12" customHeight="1">
      <c r="A29" s="41"/>
      <c r="B29" s="42">
        <v>299</v>
      </c>
      <c r="C29" s="43"/>
      <c r="D29" s="42" t="s">
        <v>36</v>
      </c>
      <c r="E29" s="45">
        <v>3.6</v>
      </c>
      <c r="F29" s="45">
        <f>IF(E29=0,"",SUM($E$9:E29))</f>
        <v>51.29999999999999</v>
      </c>
      <c r="G29" s="45">
        <f t="shared" si="5"/>
        <v>48.90000000000001</v>
      </c>
      <c r="H29" s="47">
        <f t="shared" si="1"/>
        <v>0.6784375</v>
      </c>
      <c r="I29" s="47">
        <f t="shared" si="1"/>
        <v>0.6758928571428572</v>
      </c>
      <c r="J29" s="47">
        <f t="shared" si="1"/>
        <v>0.6735795454545455</v>
      </c>
      <c r="K29" s="45">
        <f t="shared" si="6"/>
        <v>6.555555555555555</v>
      </c>
    </row>
    <row r="30" spans="1:11" s="34" customFormat="1" ht="12" customHeight="1">
      <c r="A30" s="37"/>
      <c r="B30" s="33">
        <v>8</v>
      </c>
      <c r="C30" s="38"/>
      <c r="D30" s="51" t="s">
        <v>37</v>
      </c>
      <c r="E30" s="46">
        <v>5.5</v>
      </c>
      <c r="F30" s="46">
        <f>IF(E30=0,"",SUM($E$9:E30))</f>
        <v>56.79999999999999</v>
      </c>
      <c r="G30" s="46">
        <f t="shared" si="5"/>
        <v>43.40000000000001</v>
      </c>
      <c r="H30" s="48">
        <f t="shared" si="1"/>
        <v>0.6841666666666667</v>
      </c>
      <c r="I30" s="48">
        <f t="shared" si="1"/>
        <v>0.6813492063492064</v>
      </c>
      <c r="J30" s="48">
        <f t="shared" si="1"/>
        <v>0.6787878787878788</v>
      </c>
      <c r="K30" s="46">
        <f t="shared" si="6"/>
        <v>-5.290909090909091</v>
      </c>
    </row>
    <row r="31" spans="1:11" s="34" customFormat="1" ht="12" customHeight="1">
      <c r="A31" s="37"/>
      <c r="B31" s="33">
        <v>5</v>
      </c>
      <c r="C31" s="38"/>
      <c r="D31" s="33" t="s">
        <v>38</v>
      </c>
      <c r="E31" s="46">
        <v>5.6</v>
      </c>
      <c r="F31" s="46">
        <f>IF(E31=0,"",SUM($E$9:E31))</f>
        <v>62.39999999999999</v>
      </c>
      <c r="G31" s="46">
        <f t="shared" si="5"/>
        <v>37.80000000000001</v>
      </c>
      <c r="H31" s="48">
        <f t="shared" si="1"/>
        <v>0.69</v>
      </c>
      <c r="I31" s="48">
        <f t="shared" si="1"/>
        <v>0.6869047619047619</v>
      </c>
      <c r="J31" s="48">
        <f t="shared" si="1"/>
        <v>0.6840909090909091</v>
      </c>
      <c r="K31" s="46">
        <f t="shared" si="6"/>
        <v>-0.05357142857142857</v>
      </c>
    </row>
    <row r="32" spans="1:11" s="34" customFormat="1" ht="12" customHeight="1">
      <c r="A32" s="37"/>
      <c r="B32" s="33">
        <v>3</v>
      </c>
      <c r="C32" s="38"/>
      <c r="D32" s="33" t="s">
        <v>39</v>
      </c>
      <c r="E32" s="46">
        <v>0.1</v>
      </c>
      <c r="F32" s="46">
        <f>IF(E32=0,"",SUM($E$9:E32))</f>
        <v>62.49999999999999</v>
      </c>
      <c r="G32" s="46">
        <f t="shared" si="5"/>
        <v>37.70000000000001</v>
      </c>
      <c r="H32" s="48">
        <f t="shared" si="1"/>
        <v>0.6901041666666666</v>
      </c>
      <c r="I32" s="48">
        <f t="shared" si="1"/>
        <v>0.6870039682539683</v>
      </c>
      <c r="J32" s="48">
        <f t="shared" si="1"/>
        <v>0.6841856060606061</v>
      </c>
      <c r="K32" s="46">
        <f t="shared" si="6"/>
        <v>-2</v>
      </c>
    </row>
    <row r="33" spans="1:11" s="34" customFormat="1" ht="12" customHeight="1">
      <c r="A33" s="37"/>
      <c r="B33" s="33">
        <v>2</v>
      </c>
      <c r="C33" s="38"/>
      <c r="D33" s="33" t="s">
        <v>40</v>
      </c>
      <c r="E33" s="46">
        <v>1.1</v>
      </c>
      <c r="F33" s="46">
        <f>IF(E33=0,"",SUM($E$9:E33))</f>
        <v>63.599999999999994</v>
      </c>
      <c r="G33" s="46">
        <f t="shared" si="5"/>
        <v>36.60000000000001</v>
      </c>
      <c r="H33" s="48">
        <f t="shared" si="1"/>
        <v>0.69125</v>
      </c>
      <c r="I33" s="48">
        <f t="shared" si="1"/>
        <v>0.6880952380952381</v>
      </c>
      <c r="J33" s="48">
        <f t="shared" si="1"/>
        <v>0.6852272727272727</v>
      </c>
      <c r="K33" s="46">
        <f t="shared" si="6"/>
        <v>-0.09090909090909091</v>
      </c>
    </row>
    <row r="34" spans="1:11" s="34" customFormat="1" ht="12" customHeight="1">
      <c r="A34" s="37"/>
      <c r="B34" s="33">
        <v>7</v>
      </c>
      <c r="C34" s="38"/>
      <c r="D34" s="50" t="s">
        <v>41</v>
      </c>
      <c r="E34" s="46">
        <v>1.3</v>
      </c>
      <c r="F34" s="46">
        <f>IF(E34=0,"",SUM($E$9:E34))</f>
        <v>64.89999999999999</v>
      </c>
      <c r="G34" s="46">
        <f t="shared" si="5"/>
        <v>35.30000000000001</v>
      </c>
      <c r="H34" s="48">
        <f t="shared" si="1"/>
        <v>0.6926041666666667</v>
      </c>
      <c r="I34" s="48">
        <f t="shared" si="1"/>
        <v>0.6893849206349206</v>
      </c>
      <c r="J34" s="48">
        <f t="shared" si="1"/>
        <v>0.6864583333333333</v>
      </c>
      <c r="K34" s="46">
        <f t="shared" si="6"/>
        <v>0.38461538461538464</v>
      </c>
    </row>
    <row r="35" spans="1:11" s="34" customFormat="1" ht="12" customHeight="1">
      <c r="A35" s="54"/>
      <c r="B35" s="33"/>
      <c r="C35" s="38"/>
      <c r="D35" s="55" t="s">
        <v>43</v>
      </c>
      <c r="E35" s="46"/>
      <c r="F35" s="46"/>
      <c r="G35" s="46"/>
      <c r="H35" s="48"/>
      <c r="I35" s="48"/>
      <c r="J35" s="48"/>
      <c r="K35" s="46"/>
    </row>
    <row r="36" spans="2:11" s="40" customFormat="1" ht="12.75">
      <c r="B36" s="33">
        <v>7</v>
      </c>
      <c r="C36" s="38"/>
      <c r="D36" s="50" t="s">
        <v>42</v>
      </c>
      <c r="E36" s="46">
        <v>0.8</v>
      </c>
      <c r="F36" s="46">
        <f>IF(E36=0,"",SUM($E$9:E36))</f>
        <v>65.69999999999999</v>
      </c>
      <c r="G36" s="46">
        <f aca="true" t="shared" si="7" ref="G36:G42">IF(F36=0,"",$G$8-F36)</f>
        <v>34.500000000000014</v>
      </c>
      <c r="H36" s="48">
        <f t="shared" si="1"/>
        <v>0.6934374999999999</v>
      </c>
      <c r="I36" s="48">
        <f t="shared" si="1"/>
        <v>0.6901785714285714</v>
      </c>
      <c r="J36" s="48">
        <f t="shared" si="1"/>
        <v>0.6872159090909091</v>
      </c>
      <c r="K36" s="46">
        <f>(B36-B34)/(E36*10)</f>
        <v>0</v>
      </c>
    </row>
    <row r="37" spans="2:11" s="40" customFormat="1" ht="12.75">
      <c r="B37" s="33">
        <v>8</v>
      </c>
      <c r="C37" s="38"/>
      <c r="D37" s="50" t="s">
        <v>44</v>
      </c>
      <c r="E37" s="46">
        <v>0.9</v>
      </c>
      <c r="F37" s="46">
        <f>IF(E37=0,"",SUM($E$9:E37))</f>
        <v>66.6</v>
      </c>
      <c r="G37" s="46">
        <f t="shared" si="7"/>
        <v>33.60000000000001</v>
      </c>
      <c r="H37" s="48">
        <f aca="true" t="shared" si="8" ref="H37:J75">IF($E37=0,"",+$F37*3600/H$6/86400+$H$8)</f>
        <v>0.694375</v>
      </c>
      <c r="I37" s="48">
        <f t="shared" si="8"/>
        <v>0.6910714285714286</v>
      </c>
      <c r="J37" s="48">
        <f t="shared" si="8"/>
        <v>0.6880681818181817</v>
      </c>
      <c r="K37" s="46">
        <f aca="true" t="shared" si="9" ref="K37:K42">(B37-B36)/(E37*10)</f>
        <v>0.1111111111111111</v>
      </c>
    </row>
    <row r="38" spans="2:11" s="40" customFormat="1" ht="12.75">
      <c r="B38" s="33">
        <v>6</v>
      </c>
      <c r="C38" s="38"/>
      <c r="D38" s="33" t="s">
        <v>13</v>
      </c>
      <c r="E38" s="46">
        <v>0.5</v>
      </c>
      <c r="F38" s="46">
        <f>IF(E38=0,"",SUM($E$9:E38))</f>
        <v>67.1</v>
      </c>
      <c r="G38" s="46">
        <f t="shared" si="7"/>
        <v>33.10000000000001</v>
      </c>
      <c r="H38" s="48">
        <f t="shared" si="8"/>
        <v>0.6948958333333333</v>
      </c>
      <c r="I38" s="48">
        <f t="shared" si="8"/>
        <v>0.6915674603174603</v>
      </c>
      <c r="J38" s="48">
        <f t="shared" si="8"/>
        <v>0.6885416666666666</v>
      </c>
      <c r="K38" s="46">
        <f t="shared" si="9"/>
        <v>-0.4</v>
      </c>
    </row>
    <row r="39" spans="2:11" s="35" customFormat="1" ht="12.75">
      <c r="B39" s="42">
        <v>103</v>
      </c>
      <c r="C39" s="43"/>
      <c r="D39" s="52" t="s">
        <v>45</v>
      </c>
      <c r="E39" s="45">
        <v>1.8</v>
      </c>
      <c r="F39" s="45">
        <f>IF(E39=0,"",SUM($E$9:E39))</f>
        <v>68.89999999999999</v>
      </c>
      <c r="G39" s="45">
        <f t="shared" si="7"/>
        <v>31.30000000000001</v>
      </c>
      <c r="H39" s="47">
        <f t="shared" si="8"/>
        <v>0.6967708333333333</v>
      </c>
      <c r="I39" s="47">
        <f t="shared" si="8"/>
        <v>0.6933531746031746</v>
      </c>
      <c r="J39" s="47">
        <f t="shared" si="8"/>
        <v>0.6902462121212121</v>
      </c>
      <c r="K39" s="45">
        <f t="shared" si="9"/>
        <v>5.388888888888889</v>
      </c>
    </row>
    <row r="40" spans="2:11" s="40" customFormat="1" ht="12.75">
      <c r="B40" s="33">
        <v>47</v>
      </c>
      <c r="C40" s="38"/>
      <c r="D40" s="50" t="s">
        <v>46</v>
      </c>
      <c r="E40" s="46">
        <v>2.4</v>
      </c>
      <c r="F40" s="46">
        <f>IF(E40=0,"",SUM($E$9:E40))</f>
        <v>71.3</v>
      </c>
      <c r="G40" s="46">
        <f t="shared" si="7"/>
        <v>28.900000000000006</v>
      </c>
      <c r="H40" s="48">
        <f t="shared" si="8"/>
        <v>0.6992708333333333</v>
      </c>
      <c r="I40" s="48">
        <f t="shared" si="8"/>
        <v>0.695734126984127</v>
      </c>
      <c r="J40" s="48">
        <f t="shared" si="8"/>
        <v>0.6925189393939394</v>
      </c>
      <c r="K40" s="46">
        <f t="shared" si="9"/>
        <v>-2.3333333333333335</v>
      </c>
    </row>
    <row r="41" spans="2:11" s="40" customFormat="1" ht="12.75">
      <c r="B41" s="33">
        <v>47</v>
      </c>
      <c r="C41" s="38"/>
      <c r="D41" s="50" t="s">
        <v>47</v>
      </c>
      <c r="E41" s="46">
        <v>0.4</v>
      </c>
      <c r="F41" s="46">
        <f>IF(E41=0,"",SUM($E$9:E41))</f>
        <v>71.7</v>
      </c>
      <c r="G41" s="46">
        <f t="shared" si="7"/>
        <v>28.5</v>
      </c>
      <c r="H41" s="48">
        <f t="shared" si="8"/>
        <v>0.6996875</v>
      </c>
      <c r="I41" s="48">
        <f t="shared" si="8"/>
        <v>0.6961309523809524</v>
      </c>
      <c r="J41" s="48">
        <f t="shared" si="8"/>
        <v>0.6928977272727272</v>
      </c>
      <c r="K41" s="46">
        <f t="shared" si="9"/>
        <v>0</v>
      </c>
    </row>
    <row r="42" spans="2:11" s="40" customFormat="1" ht="12.75">
      <c r="B42" s="33">
        <v>43</v>
      </c>
      <c r="C42" s="38"/>
      <c r="D42" s="50" t="s">
        <v>48</v>
      </c>
      <c r="E42" s="46">
        <v>0.6</v>
      </c>
      <c r="F42" s="46">
        <f>IF(E42=0,"",SUM($E$9:E42))</f>
        <v>72.3</v>
      </c>
      <c r="G42" s="46">
        <f t="shared" si="7"/>
        <v>27.900000000000006</v>
      </c>
      <c r="H42" s="48">
        <f t="shared" si="8"/>
        <v>0.7003125</v>
      </c>
      <c r="I42" s="48">
        <f t="shared" si="8"/>
        <v>0.6967261904761904</v>
      </c>
      <c r="J42" s="48">
        <f t="shared" si="8"/>
        <v>0.6934659090909091</v>
      </c>
      <c r="K42" s="46">
        <f t="shared" si="9"/>
        <v>-0.6666666666666666</v>
      </c>
    </row>
    <row r="43" spans="2:11" s="40" customFormat="1" ht="12.75">
      <c r="B43" s="33">
        <v>8</v>
      </c>
      <c r="C43" s="38"/>
      <c r="D43" s="50" t="s">
        <v>49</v>
      </c>
      <c r="E43" s="46">
        <v>0.6</v>
      </c>
      <c r="F43" s="46">
        <f>IF(E43=0,"",SUM($E$9:E43))</f>
        <v>72.89999999999999</v>
      </c>
      <c r="G43" s="46">
        <f aca="true" t="shared" si="10" ref="G43:G66">IF(F43=0,"",$G$8-F43)</f>
        <v>27.30000000000001</v>
      </c>
      <c r="H43" s="48">
        <f t="shared" si="8"/>
        <v>0.7009375</v>
      </c>
      <c r="I43" s="48">
        <f t="shared" si="8"/>
        <v>0.6973214285714285</v>
      </c>
      <c r="J43" s="48">
        <f t="shared" si="8"/>
        <v>0.6940340909090909</v>
      </c>
      <c r="K43" s="46">
        <f aca="true" t="shared" si="11" ref="K43:K63">(B43-B42)/(E43*10)</f>
        <v>-5.833333333333333</v>
      </c>
    </row>
    <row r="44" spans="2:11" s="40" customFormat="1" ht="12.75">
      <c r="B44" s="33">
        <v>8</v>
      </c>
      <c r="C44" s="38"/>
      <c r="D44" s="50" t="s">
        <v>50</v>
      </c>
      <c r="E44" s="46">
        <v>0.4</v>
      </c>
      <c r="F44" s="46">
        <f>IF(E44=0,"",SUM($E$9:E44))</f>
        <v>73.3</v>
      </c>
      <c r="G44" s="46">
        <f t="shared" si="10"/>
        <v>26.900000000000006</v>
      </c>
      <c r="H44" s="48">
        <f t="shared" si="8"/>
        <v>0.7013541666666667</v>
      </c>
      <c r="I44" s="48">
        <f t="shared" si="8"/>
        <v>0.6977182539682539</v>
      </c>
      <c r="J44" s="48">
        <f t="shared" si="8"/>
        <v>0.6944128787878788</v>
      </c>
      <c r="K44" s="46">
        <f t="shared" si="11"/>
        <v>0</v>
      </c>
    </row>
    <row r="45" spans="2:11" s="40" customFormat="1" ht="12.75">
      <c r="B45" s="33">
        <v>7</v>
      </c>
      <c r="C45" s="38"/>
      <c r="D45" s="50" t="s">
        <v>51</v>
      </c>
      <c r="E45" s="46">
        <v>0.3</v>
      </c>
      <c r="F45" s="46">
        <f>IF(E45=0,"",SUM($E$9:E45))</f>
        <v>73.6</v>
      </c>
      <c r="G45" s="46">
        <f t="shared" si="10"/>
        <v>26.60000000000001</v>
      </c>
      <c r="H45" s="48">
        <f t="shared" si="8"/>
        <v>0.7016666666666667</v>
      </c>
      <c r="I45" s="48">
        <f t="shared" si="8"/>
        <v>0.698015873015873</v>
      </c>
      <c r="J45" s="48">
        <f t="shared" si="8"/>
        <v>0.6946969696969697</v>
      </c>
      <c r="K45" s="46">
        <f t="shared" si="11"/>
        <v>-0.3333333333333333</v>
      </c>
    </row>
    <row r="46" spans="2:11" s="40" customFormat="1" ht="12.75">
      <c r="B46" s="33">
        <v>7</v>
      </c>
      <c r="C46" s="38"/>
      <c r="D46" s="50" t="s">
        <v>52</v>
      </c>
      <c r="E46" s="46">
        <v>0.3</v>
      </c>
      <c r="F46" s="46">
        <f>IF(E46=0,"",SUM($E$9:E46))</f>
        <v>73.89999999999999</v>
      </c>
      <c r="G46" s="46">
        <f t="shared" si="10"/>
        <v>26.30000000000001</v>
      </c>
      <c r="H46" s="48">
        <f t="shared" si="8"/>
        <v>0.7019791666666666</v>
      </c>
      <c r="I46" s="48">
        <f t="shared" si="8"/>
        <v>0.698313492063492</v>
      </c>
      <c r="J46" s="48">
        <f t="shared" si="8"/>
        <v>0.6949810606060606</v>
      </c>
      <c r="K46" s="46">
        <f t="shared" si="11"/>
        <v>0</v>
      </c>
    </row>
    <row r="47" spans="2:11" s="40" customFormat="1" ht="12.75">
      <c r="B47" s="33">
        <v>14</v>
      </c>
      <c r="C47" s="38"/>
      <c r="D47" s="50" t="s">
        <v>53</v>
      </c>
      <c r="E47" s="46">
        <v>0.3</v>
      </c>
      <c r="F47" s="46">
        <f>IF(E47=0,"",SUM($E$9:E47))</f>
        <v>74.19999999999999</v>
      </c>
      <c r="G47" s="46">
        <f t="shared" si="10"/>
        <v>26.000000000000014</v>
      </c>
      <c r="H47" s="48">
        <f t="shared" si="8"/>
        <v>0.7022916666666666</v>
      </c>
      <c r="I47" s="48">
        <f t="shared" si="8"/>
        <v>0.6986111111111111</v>
      </c>
      <c r="J47" s="48">
        <f t="shared" si="8"/>
        <v>0.6952651515151514</v>
      </c>
      <c r="K47" s="46">
        <f t="shared" si="11"/>
        <v>2.3333333333333335</v>
      </c>
    </row>
    <row r="48" spans="2:11" s="40" customFormat="1" ht="12.75">
      <c r="B48" s="33">
        <v>3</v>
      </c>
      <c r="C48" s="38"/>
      <c r="D48" s="33" t="s">
        <v>39</v>
      </c>
      <c r="E48" s="46">
        <v>1.1</v>
      </c>
      <c r="F48" s="46">
        <f>IF(E48=0,"",SUM($E$9:E48))</f>
        <v>75.29999999999998</v>
      </c>
      <c r="G48" s="46">
        <f t="shared" si="10"/>
        <v>24.90000000000002</v>
      </c>
      <c r="H48" s="48">
        <f t="shared" si="8"/>
        <v>0.7034374999999999</v>
      </c>
      <c r="I48" s="48">
        <f t="shared" si="8"/>
        <v>0.6997023809523809</v>
      </c>
      <c r="J48" s="48">
        <f t="shared" si="8"/>
        <v>0.6963068181818182</v>
      </c>
      <c r="K48" s="46">
        <f t="shared" si="11"/>
        <v>-1</v>
      </c>
    </row>
    <row r="49" spans="2:11" s="40" customFormat="1" ht="12.75">
      <c r="B49" s="33">
        <v>2</v>
      </c>
      <c r="C49" s="38"/>
      <c r="D49" s="33" t="s">
        <v>40</v>
      </c>
      <c r="E49" s="46">
        <v>1.1</v>
      </c>
      <c r="F49" s="46">
        <f>IF(E49=0,"",SUM($E$9:E49))</f>
        <v>76.39999999999998</v>
      </c>
      <c r="G49" s="46">
        <f t="shared" si="10"/>
        <v>23.800000000000026</v>
      </c>
      <c r="H49" s="48">
        <f t="shared" si="8"/>
        <v>0.7045833333333333</v>
      </c>
      <c r="I49" s="48">
        <f t="shared" si="8"/>
        <v>0.7007936507936507</v>
      </c>
      <c r="J49" s="48">
        <f t="shared" si="8"/>
        <v>0.6973484848484848</v>
      </c>
      <c r="K49" s="46">
        <f t="shared" si="11"/>
        <v>-0.09090909090909091</v>
      </c>
    </row>
    <row r="50" spans="2:11" s="40" customFormat="1" ht="12.75">
      <c r="B50" s="33">
        <v>7</v>
      </c>
      <c r="C50" s="38"/>
      <c r="D50" s="50" t="s">
        <v>41</v>
      </c>
      <c r="E50" s="46">
        <v>1.3</v>
      </c>
      <c r="F50" s="46">
        <f>IF(E50=0,"",SUM($E$9:E50))</f>
        <v>77.69999999999997</v>
      </c>
      <c r="G50" s="46">
        <f t="shared" si="10"/>
        <v>22.50000000000003</v>
      </c>
      <c r="H50" s="48">
        <f t="shared" si="8"/>
        <v>0.7059375</v>
      </c>
      <c r="I50" s="48">
        <f t="shared" si="8"/>
        <v>0.7020833333333333</v>
      </c>
      <c r="J50" s="48">
        <f t="shared" si="8"/>
        <v>0.6985795454545454</v>
      </c>
      <c r="K50" s="46">
        <f t="shared" si="11"/>
        <v>0.38461538461538464</v>
      </c>
    </row>
    <row r="51" spans="2:11" s="40" customFormat="1" ht="12.75">
      <c r="B51" s="33"/>
      <c r="C51" s="38"/>
      <c r="D51" s="55" t="s">
        <v>54</v>
      </c>
      <c r="E51" s="46"/>
      <c r="F51" s="46"/>
      <c r="G51" s="46"/>
      <c r="H51" s="48"/>
      <c r="I51" s="48"/>
      <c r="J51" s="48"/>
      <c r="K51" s="46"/>
    </row>
    <row r="52" spans="2:11" s="40" customFormat="1" ht="12.75">
      <c r="B52" s="33">
        <v>7</v>
      </c>
      <c r="C52" s="38"/>
      <c r="D52" s="50" t="s">
        <v>42</v>
      </c>
      <c r="E52" s="46">
        <v>0.8</v>
      </c>
      <c r="F52" s="46">
        <f>IF(E52=0,"",SUM($E$9:E52))</f>
        <v>78.49999999999997</v>
      </c>
      <c r="G52" s="46">
        <f t="shared" si="10"/>
        <v>21.70000000000003</v>
      </c>
      <c r="H52" s="48">
        <f t="shared" si="8"/>
        <v>0.7067708333333333</v>
      </c>
      <c r="I52" s="48">
        <f t="shared" si="8"/>
        <v>0.7028769841269841</v>
      </c>
      <c r="J52" s="48">
        <f t="shared" si="8"/>
        <v>0.6993371212121212</v>
      </c>
      <c r="K52" s="46">
        <f>(B52-B50)/(E52*10)</f>
        <v>0</v>
      </c>
    </row>
    <row r="53" spans="2:11" s="40" customFormat="1" ht="12.75">
      <c r="B53" s="33">
        <v>7</v>
      </c>
      <c r="C53" s="38"/>
      <c r="D53" s="50" t="s">
        <v>55</v>
      </c>
      <c r="E53" s="46">
        <v>0.1</v>
      </c>
      <c r="F53" s="46">
        <f>IF(E53=0,"",SUM($E$9:E53))</f>
        <v>78.59999999999997</v>
      </c>
      <c r="G53" s="46">
        <f t="shared" si="10"/>
        <v>21.600000000000037</v>
      </c>
      <c r="H53" s="48">
        <f t="shared" si="8"/>
        <v>0.7068749999999999</v>
      </c>
      <c r="I53" s="48">
        <f t="shared" si="8"/>
        <v>0.7029761904761904</v>
      </c>
      <c r="J53" s="48">
        <f t="shared" si="8"/>
        <v>0.6994318181818182</v>
      </c>
      <c r="K53" s="46">
        <f t="shared" si="11"/>
        <v>0</v>
      </c>
    </row>
    <row r="54" spans="2:11" s="40" customFormat="1" ht="12.75">
      <c r="B54" s="33">
        <v>16</v>
      </c>
      <c r="C54" s="38"/>
      <c r="D54" s="50" t="s">
        <v>56</v>
      </c>
      <c r="E54" s="46">
        <v>0.3</v>
      </c>
      <c r="F54" s="46">
        <f>IF(E54=0,"",SUM($E$9:E54))</f>
        <v>78.89999999999996</v>
      </c>
      <c r="G54" s="46">
        <f t="shared" si="10"/>
        <v>21.30000000000004</v>
      </c>
      <c r="H54" s="48">
        <f t="shared" si="8"/>
        <v>0.7071875</v>
      </c>
      <c r="I54" s="48">
        <f t="shared" si="8"/>
        <v>0.7032738095238095</v>
      </c>
      <c r="J54" s="48">
        <f t="shared" si="8"/>
        <v>0.6997159090909091</v>
      </c>
      <c r="K54" s="46">
        <f t="shared" si="11"/>
        <v>3</v>
      </c>
    </row>
    <row r="55" spans="2:11" s="40" customFormat="1" ht="12.75">
      <c r="B55" s="33">
        <v>47</v>
      </c>
      <c r="C55" s="38"/>
      <c r="D55" s="50" t="s">
        <v>47</v>
      </c>
      <c r="E55" s="46">
        <v>0.3</v>
      </c>
      <c r="F55" s="46">
        <f>IF(E55=0,"",SUM($E$9:E55))</f>
        <v>79.19999999999996</v>
      </c>
      <c r="G55" s="46">
        <f t="shared" si="10"/>
        <v>21.000000000000043</v>
      </c>
      <c r="H55" s="48">
        <f t="shared" si="8"/>
        <v>0.7075</v>
      </c>
      <c r="I55" s="48">
        <f t="shared" si="8"/>
        <v>0.7035714285714285</v>
      </c>
      <c r="J55" s="48">
        <f t="shared" si="8"/>
        <v>0.7</v>
      </c>
      <c r="K55" s="46">
        <f t="shared" si="11"/>
        <v>10.333333333333334</v>
      </c>
    </row>
    <row r="56" spans="2:11" s="40" customFormat="1" ht="12.75">
      <c r="B56" s="33">
        <v>43</v>
      </c>
      <c r="C56" s="38"/>
      <c r="D56" s="50" t="s">
        <v>48</v>
      </c>
      <c r="E56" s="46">
        <v>0.6</v>
      </c>
      <c r="F56" s="46">
        <f>IF(E56=0,"",SUM($E$9:E56))</f>
        <v>79.79999999999995</v>
      </c>
      <c r="G56" s="46">
        <f t="shared" si="10"/>
        <v>20.40000000000005</v>
      </c>
      <c r="H56" s="48">
        <f t="shared" si="8"/>
        <v>0.7081249999999999</v>
      </c>
      <c r="I56" s="48">
        <f t="shared" si="8"/>
        <v>0.7041666666666666</v>
      </c>
      <c r="J56" s="48">
        <f t="shared" si="8"/>
        <v>0.7005681818181818</v>
      </c>
      <c r="K56" s="46">
        <f t="shared" si="11"/>
        <v>-0.6666666666666666</v>
      </c>
    </row>
    <row r="57" spans="2:11" s="40" customFormat="1" ht="12.75">
      <c r="B57" s="33">
        <v>8</v>
      </c>
      <c r="C57" s="38"/>
      <c r="D57" s="50" t="s">
        <v>49</v>
      </c>
      <c r="E57" s="46">
        <v>0.6</v>
      </c>
      <c r="F57" s="46">
        <f>IF(E57=0,"",SUM($E$9:E57))</f>
        <v>80.39999999999995</v>
      </c>
      <c r="G57" s="46">
        <f t="shared" si="10"/>
        <v>19.800000000000054</v>
      </c>
      <c r="H57" s="48">
        <f t="shared" si="8"/>
        <v>0.70875</v>
      </c>
      <c r="I57" s="48">
        <f t="shared" si="8"/>
        <v>0.7047619047619047</v>
      </c>
      <c r="J57" s="48">
        <f t="shared" si="8"/>
        <v>0.7011363636363636</v>
      </c>
      <c r="K57" s="46">
        <f t="shared" si="11"/>
        <v>-5.833333333333333</v>
      </c>
    </row>
    <row r="58" spans="2:11" s="40" customFormat="1" ht="12.75">
      <c r="B58" s="33">
        <v>8</v>
      </c>
      <c r="C58" s="38"/>
      <c r="D58" s="50" t="s">
        <v>50</v>
      </c>
      <c r="E58" s="46">
        <v>0.4</v>
      </c>
      <c r="F58" s="46">
        <f>IF(E58=0,"",SUM($E$9:E58))</f>
        <v>80.79999999999995</v>
      </c>
      <c r="G58" s="46">
        <f t="shared" si="10"/>
        <v>19.40000000000005</v>
      </c>
      <c r="H58" s="48">
        <f t="shared" si="8"/>
        <v>0.7091666666666666</v>
      </c>
      <c r="I58" s="48">
        <f t="shared" si="8"/>
        <v>0.7051587301587301</v>
      </c>
      <c r="J58" s="48">
        <f t="shared" si="8"/>
        <v>0.7015151515151514</v>
      </c>
      <c r="K58" s="46">
        <f t="shared" si="11"/>
        <v>0</v>
      </c>
    </row>
    <row r="59" spans="2:11" s="40" customFormat="1" ht="12.75">
      <c r="B59" s="33">
        <v>7</v>
      </c>
      <c r="C59" s="38"/>
      <c r="D59" s="50" t="s">
        <v>51</v>
      </c>
      <c r="E59" s="46">
        <v>0.3</v>
      </c>
      <c r="F59" s="46">
        <f>IF(E59=0,"",SUM($E$9:E59))</f>
        <v>81.09999999999995</v>
      </c>
      <c r="G59" s="46">
        <f t="shared" si="10"/>
        <v>19.10000000000005</v>
      </c>
      <c r="H59" s="48">
        <f t="shared" si="8"/>
        <v>0.7094791666666667</v>
      </c>
      <c r="I59" s="48">
        <f t="shared" si="8"/>
        <v>0.7054563492063491</v>
      </c>
      <c r="J59" s="48">
        <f t="shared" si="8"/>
        <v>0.7017992424242424</v>
      </c>
      <c r="K59" s="46">
        <f t="shared" si="11"/>
        <v>-0.3333333333333333</v>
      </c>
    </row>
    <row r="60" spans="2:11" s="40" customFormat="1" ht="12.75">
      <c r="B60" s="33">
        <v>7</v>
      </c>
      <c r="C60" s="38"/>
      <c r="D60" s="50" t="s">
        <v>52</v>
      </c>
      <c r="E60" s="46">
        <v>0.3</v>
      </c>
      <c r="F60" s="46">
        <f>IF(E60=0,"",SUM($E$9:E60))</f>
        <v>81.39999999999995</v>
      </c>
      <c r="G60" s="46">
        <f t="shared" si="10"/>
        <v>18.800000000000054</v>
      </c>
      <c r="H60" s="48">
        <f t="shared" si="8"/>
        <v>0.7097916666666666</v>
      </c>
      <c r="I60" s="48">
        <f t="shared" si="8"/>
        <v>0.7057539682539682</v>
      </c>
      <c r="J60" s="48">
        <f t="shared" si="8"/>
        <v>0.7020833333333333</v>
      </c>
      <c r="K60" s="46">
        <f t="shared" si="11"/>
        <v>0</v>
      </c>
    </row>
    <row r="61" spans="2:11" s="40" customFormat="1" ht="12.75">
      <c r="B61" s="33">
        <v>14</v>
      </c>
      <c r="C61" s="38"/>
      <c r="D61" s="50" t="s">
        <v>53</v>
      </c>
      <c r="E61" s="46">
        <v>0.3</v>
      </c>
      <c r="F61" s="46">
        <f>IF(E61=0,"",SUM($E$9:E61))</f>
        <v>81.69999999999995</v>
      </c>
      <c r="G61" s="46">
        <f t="shared" si="10"/>
        <v>18.500000000000057</v>
      </c>
      <c r="H61" s="48">
        <f t="shared" si="8"/>
        <v>0.7101041666666666</v>
      </c>
      <c r="I61" s="48">
        <f t="shared" si="8"/>
        <v>0.7060515873015872</v>
      </c>
      <c r="J61" s="48">
        <f t="shared" si="8"/>
        <v>0.7023674242424242</v>
      </c>
      <c r="K61" s="46">
        <f t="shared" si="11"/>
        <v>2.3333333333333335</v>
      </c>
    </row>
    <row r="62" spans="2:11" s="40" customFormat="1" ht="12.75">
      <c r="B62" s="33">
        <v>3</v>
      </c>
      <c r="C62" s="38"/>
      <c r="D62" s="33" t="s">
        <v>39</v>
      </c>
      <c r="E62" s="46">
        <v>1.1</v>
      </c>
      <c r="F62" s="46">
        <f>IF(E62=0,"",SUM($E$9:E62))</f>
        <v>82.79999999999994</v>
      </c>
      <c r="G62" s="46">
        <f t="shared" si="10"/>
        <v>17.400000000000063</v>
      </c>
      <c r="H62" s="48">
        <f t="shared" si="8"/>
        <v>0.7112499999999999</v>
      </c>
      <c r="I62" s="48">
        <f t="shared" si="8"/>
        <v>0.7071428571428571</v>
      </c>
      <c r="J62" s="48">
        <f t="shared" si="8"/>
        <v>0.7034090909090909</v>
      </c>
      <c r="K62" s="46">
        <f t="shared" si="11"/>
        <v>-1</v>
      </c>
    </row>
    <row r="63" spans="2:11" s="40" customFormat="1" ht="12.75">
      <c r="B63" s="33">
        <v>2</v>
      </c>
      <c r="C63" s="38"/>
      <c r="D63" s="33" t="s">
        <v>40</v>
      </c>
      <c r="E63" s="46">
        <v>1.1</v>
      </c>
      <c r="F63" s="46">
        <f>IF(E63=0,"",SUM($E$9:E63))</f>
        <v>83.89999999999993</v>
      </c>
      <c r="G63" s="46">
        <f t="shared" si="10"/>
        <v>16.300000000000068</v>
      </c>
      <c r="H63" s="48">
        <f t="shared" si="8"/>
        <v>0.7123958333333332</v>
      </c>
      <c r="I63" s="48">
        <f t="shared" si="8"/>
        <v>0.7082341269841269</v>
      </c>
      <c r="J63" s="48">
        <f t="shared" si="8"/>
        <v>0.7044507575757575</v>
      </c>
      <c r="K63" s="46">
        <f t="shared" si="11"/>
        <v>-0.09090909090909091</v>
      </c>
    </row>
    <row r="64" spans="2:11" s="40" customFormat="1" ht="12.75">
      <c r="B64" s="33">
        <v>7</v>
      </c>
      <c r="C64" s="38"/>
      <c r="D64" s="50" t="s">
        <v>41</v>
      </c>
      <c r="E64" s="46">
        <v>1.3</v>
      </c>
      <c r="F64" s="46">
        <f>IF(E64=0,"",SUM($E$9:E64))</f>
        <v>85.19999999999993</v>
      </c>
      <c r="G64" s="46">
        <f t="shared" si="10"/>
        <v>15.000000000000071</v>
      </c>
      <c r="H64" s="48">
        <f t="shared" si="8"/>
        <v>0.7137499999999999</v>
      </c>
      <c r="I64" s="48">
        <f t="shared" si="8"/>
        <v>0.7095238095238094</v>
      </c>
      <c r="J64" s="48">
        <f t="shared" si="8"/>
        <v>0.7056818181818181</v>
      </c>
      <c r="K64" s="46">
        <f>(B64-B63)/(E64*10)</f>
        <v>0.38461538461538464</v>
      </c>
    </row>
    <row r="65" spans="2:11" s="40" customFormat="1" ht="12.75">
      <c r="B65" s="33"/>
      <c r="C65" s="38"/>
      <c r="D65" s="55" t="s">
        <v>57</v>
      </c>
      <c r="E65" s="46"/>
      <c r="F65" s="46"/>
      <c r="G65" s="46"/>
      <c r="H65" s="48"/>
      <c r="I65" s="48"/>
      <c r="J65" s="48"/>
      <c r="K65" s="46"/>
    </row>
    <row r="66" spans="2:11" s="40" customFormat="1" ht="12.75">
      <c r="B66" s="33">
        <v>7</v>
      </c>
      <c r="C66" s="38"/>
      <c r="D66" s="50" t="s">
        <v>42</v>
      </c>
      <c r="E66" s="46">
        <v>0.8</v>
      </c>
      <c r="F66" s="46">
        <f>IF(E66=0,"",SUM($E$9:E66))</f>
        <v>85.99999999999993</v>
      </c>
      <c r="G66" s="46">
        <f t="shared" si="10"/>
        <v>14.200000000000074</v>
      </c>
      <c r="H66" s="48">
        <f t="shared" si="8"/>
        <v>0.7145833333333332</v>
      </c>
      <c r="I66" s="48">
        <f t="shared" si="8"/>
        <v>0.7103174603174602</v>
      </c>
      <c r="J66" s="48">
        <f t="shared" si="8"/>
        <v>0.7064393939393939</v>
      </c>
      <c r="K66" s="46">
        <f>(B66-B64)/(E66*10)</f>
        <v>0</v>
      </c>
    </row>
    <row r="67" spans="2:11" s="40" customFormat="1" ht="12.75">
      <c r="B67" s="33">
        <v>7</v>
      </c>
      <c r="C67" s="38"/>
      <c r="D67" s="50" t="s">
        <v>55</v>
      </c>
      <c r="E67" s="46">
        <v>0.1</v>
      </c>
      <c r="F67" s="46">
        <f>IF(E67=0,"",SUM($E$9:E67))</f>
        <v>86.09999999999992</v>
      </c>
      <c r="G67" s="46">
        <f aca="true" t="shared" si="12" ref="G67:G74">IF(F67=0,"",$G$8-F67)</f>
        <v>14.10000000000008</v>
      </c>
      <c r="H67" s="48">
        <f t="shared" si="8"/>
        <v>0.7146874999999999</v>
      </c>
      <c r="I67" s="48">
        <f t="shared" si="8"/>
        <v>0.7104166666666666</v>
      </c>
      <c r="J67" s="48">
        <f t="shared" si="8"/>
        <v>0.7065340909090908</v>
      </c>
      <c r="K67" s="46">
        <f aca="true" t="shared" si="13" ref="K67:K74">(B67-B66)/(E67*10)</f>
        <v>0</v>
      </c>
    </row>
    <row r="68" spans="2:11" s="40" customFormat="1" ht="12.75">
      <c r="B68" s="33">
        <v>16</v>
      </c>
      <c r="C68" s="38"/>
      <c r="D68" s="50" t="s">
        <v>56</v>
      </c>
      <c r="E68" s="46">
        <v>0.3</v>
      </c>
      <c r="F68" s="46">
        <f>IF(E68=0,"",SUM($E$9:E68))</f>
        <v>86.39999999999992</v>
      </c>
      <c r="G68" s="46">
        <f t="shared" si="12"/>
        <v>13.800000000000082</v>
      </c>
      <c r="H68" s="48">
        <f t="shared" si="8"/>
        <v>0.7149999999999999</v>
      </c>
      <c r="I68" s="48">
        <f t="shared" si="8"/>
        <v>0.7107142857142856</v>
      </c>
      <c r="J68" s="48">
        <f t="shared" si="8"/>
        <v>0.7068181818181818</v>
      </c>
      <c r="K68" s="46">
        <f t="shared" si="13"/>
        <v>3</v>
      </c>
    </row>
    <row r="69" spans="2:11" s="40" customFormat="1" ht="12.75">
      <c r="B69" s="33">
        <v>47</v>
      </c>
      <c r="C69" s="38"/>
      <c r="D69" s="50" t="s">
        <v>47</v>
      </c>
      <c r="E69" s="46">
        <v>0.3</v>
      </c>
      <c r="F69" s="46">
        <f>IF(E69=0,"",SUM($E$9:E69))</f>
        <v>86.69999999999992</v>
      </c>
      <c r="G69" s="46">
        <f t="shared" si="12"/>
        <v>13.500000000000085</v>
      </c>
      <c r="H69" s="48">
        <f t="shared" si="8"/>
        <v>0.7153124999999999</v>
      </c>
      <c r="I69" s="48">
        <f t="shared" si="8"/>
        <v>0.7110119047619047</v>
      </c>
      <c r="J69" s="48">
        <f t="shared" si="8"/>
        <v>0.7071022727272727</v>
      </c>
      <c r="K69" s="46">
        <f t="shared" si="13"/>
        <v>10.333333333333334</v>
      </c>
    </row>
    <row r="70" spans="2:11" s="40" customFormat="1" ht="12.75">
      <c r="B70" s="33">
        <v>43</v>
      </c>
      <c r="C70" s="38"/>
      <c r="D70" s="50" t="s">
        <v>48</v>
      </c>
      <c r="E70" s="46">
        <v>0.6</v>
      </c>
      <c r="F70" s="46">
        <f>IF(E70=0,"",SUM($E$9:E70))</f>
        <v>87.29999999999991</v>
      </c>
      <c r="G70" s="46">
        <f t="shared" si="12"/>
        <v>12.900000000000091</v>
      </c>
      <c r="H70" s="48">
        <f t="shared" si="8"/>
        <v>0.7159374999999999</v>
      </c>
      <c r="I70" s="48">
        <f t="shared" si="8"/>
        <v>0.7116071428571428</v>
      </c>
      <c r="J70" s="48">
        <f t="shared" si="8"/>
        <v>0.7076704545454544</v>
      </c>
      <c r="K70" s="46">
        <f t="shared" si="13"/>
        <v>-0.6666666666666666</v>
      </c>
    </row>
    <row r="71" spans="2:11" s="40" customFormat="1" ht="12.75">
      <c r="B71" s="33">
        <v>8</v>
      </c>
      <c r="C71" s="38"/>
      <c r="D71" s="50" t="s">
        <v>49</v>
      </c>
      <c r="E71" s="46">
        <v>0.6</v>
      </c>
      <c r="F71" s="46">
        <f>IF(E71=0,"",SUM($E$9:E71))</f>
        <v>87.8999999999999</v>
      </c>
      <c r="G71" s="46">
        <f t="shared" si="12"/>
        <v>12.300000000000097</v>
      </c>
      <c r="H71" s="48">
        <f t="shared" si="8"/>
        <v>0.7165624999999999</v>
      </c>
      <c r="I71" s="48">
        <f t="shared" si="8"/>
        <v>0.7122023809523809</v>
      </c>
      <c r="J71" s="48">
        <f t="shared" si="8"/>
        <v>0.7082386363636363</v>
      </c>
      <c r="K71" s="46">
        <f t="shared" si="13"/>
        <v>-5.833333333333333</v>
      </c>
    </row>
    <row r="72" spans="2:11" s="40" customFormat="1" ht="12.75">
      <c r="B72" s="33">
        <v>8</v>
      </c>
      <c r="C72" s="38"/>
      <c r="D72" s="50" t="s">
        <v>50</v>
      </c>
      <c r="E72" s="46">
        <v>0.4</v>
      </c>
      <c r="F72" s="46">
        <f>IF(E72=0,"",SUM($E$9:E72))</f>
        <v>88.29999999999991</v>
      </c>
      <c r="G72" s="46">
        <f t="shared" si="12"/>
        <v>11.900000000000091</v>
      </c>
      <c r="H72" s="48">
        <f t="shared" si="8"/>
        <v>0.7169791666666666</v>
      </c>
      <c r="I72" s="48">
        <f t="shared" si="8"/>
        <v>0.7125992063492063</v>
      </c>
      <c r="J72" s="48">
        <f t="shared" si="8"/>
        <v>0.7086174242424241</v>
      </c>
      <c r="K72" s="46">
        <f t="shared" si="13"/>
        <v>0</v>
      </c>
    </row>
    <row r="73" spans="2:11" s="40" customFormat="1" ht="12.75">
      <c r="B73" s="33">
        <v>7</v>
      </c>
      <c r="C73" s="38"/>
      <c r="D73" s="50" t="s">
        <v>51</v>
      </c>
      <c r="E73" s="46">
        <v>0.3</v>
      </c>
      <c r="F73" s="46">
        <f>IF(E73=0,"",SUM($E$9:E73))</f>
        <v>88.59999999999991</v>
      </c>
      <c r="G73" s="46">
        <f t="shared" si="12"/>
        <v>11.600000000000094</v>
      </c>
      <c r="H73" s="48">
        <f t="shared" si="8"/>
        <v>0.7172916666666665</v>
      </c>
      <c r="I73" s="48">
        <f t="shared" si="8"/>
        <v>0.7128968253968253</v>
      </c>
      <c r="J73" s="48">
        <f t="shared" si="8"/>
        <v>0.708901515151515</v>
      </c>
      <c r="K73" s="46">
        <f t="shared" si="13"/>
        <v>-0.3333333333333333</v>
      </c>
    </row>
    <row r="74" spans="2:11" s="40" customFormat="1" ht="12.75">
      <c r="B74" s="33">
        <v>7</v>
      </c>
      <c r="C74" s="38"/>
      <c r="D74" s="50" t="s">
        <v>52</v>
      </c>
      <c r="E74" s="46">
        <v>0.3</v>
      </c>
      <c r="F74" s="46">
        <f>IF(E74=0,"",SUM($E$9:E74))</f>
        <v>88.8999999999999</v>
      </c>
      <c r="G74" s="46">
        <f t="shared" si="12"/>
        <v>11.300000000000097</v>
      </c>
      <c r="H74" s="48">
        <f t="shared" si="8"/>
        <v>0.7176041666666666</v>
      </c>
      <c r="I74" s="48">
        <f t="shared" si="8"/>
        <v>0.7131944444444444</v>
      </c>
      <c r="J74" s="48">
        <f t="shared" si="8"/>
        <v>0.709185606060606</v>
      </c>
      <c r="K74" s="46">
        <f t="shared" si="13"/>
        <v>0</v>
      </c>
    </row>
    <row r="75" spans="2:11" ht="12.75">
      <c r="B75" s="33">
        <v>14</v>
      </c>
      <c r="C75" s="38"/>
      <c r="D75" s="50" t="s">
        <v>53</v>
      </c>
      <c r="E75" s="46">
        <v>0.3</v>
      </c>
      <c r="F75" s="46">
        <f>IF(E75=0,"",SUM($E$9:E75))</f>
        <v>89.1999999999999</v>
      </c>
      <c r="G75" s="46">
        <f aca="true" t="shared" si="14" ref="G75:G92">IF(F75=0,"",$G$8-F75)</f>
        <v>11.0000000000001</v>
      </c>
      <c r="H75" s="48">
        <f t="shared" si="8"/>
        <v>0.7179166666666665</v>
      </c>
      <c r="I75" s="48">
        <f t="shared" si="8"/>
        <v>0.7134920634920634</v>
      </c>
      <c r="J75" s="48">
        <f t="shared" si="8"/>
        <v>0.7094696969696969</v>
      </c>
      <c r="K75" s="46">
        <f aca="true" t="shared" si="15" ref="K75:K92">(B75-B74)/(E75*10)</f>
        <v>2.3333333333333335</v>
      </c>
    </row>
    <row r="76" spans="2:11" ht="12.75">
      <c r="B76" s="33">
        <v>3</v>
      </c>
      <c r="C76" s="38"/>
      <c r="D76" s="33" t="s">
        <v>39</v>
      </c>
      <c r="E76" s="46">
        <v>1.1</v>
      </c>
      <c r="F76" s="46">
        <f>IF(E76=0,"",SUM($E$9:E76))</f>
        <v>90.2999999999999</v>
      </c>
      <c r="G76" s="46">
        <f t="shared" si="14"/>
        <v>9.900000000000105</v>
      </c>
      <c r="H76" s="48">
        <f aca="true" t="shared" si="16" ref="H76:J92">IF($E76=0,"",+$F76*3600/H$6/86400+$H$8)</f>
        <v>0.7190624999999999</v>
      </c>
      <c r="I76" s="48">
        <f t="shared" si="16"/>
        <v>0.7145833333333332</v>
      </c>
      <c r="J76" s="48">
        <f t="shared" si="16"/>
        <v>0.7105113636363636</v>
      </c>
      <c r="K76" s="46">
        <f t="shared" si="15"/>
        <v>-1</v>
      </c>
    </row>
    <row r="77" spans="2:11" ht="12.75">
      <c r="B77" s="33">
        <v>2</v>
      </c>
      <c r="C77" s="38"/>
      <c r="D77" s="33" t="s">
        <v>40</v>
      </c>
      <c r="E77" s="46">
        <v>1.1</v>
      </c>
      <c r="F77" s="46">
        <f>IF(E77=0,"",SUM($E$9:E77))</f>
        <v>91.39999999999989</v>
      </c>
      <c r="G77" s="46">
        <f t="shared" si="14"/>
        <v>8.80000000000011</v>
      </c>
      <c r="H77" s="48">
        <f t="shared" si="16"/>
        <v>0.7202083333333332</v>
      </c>
      <c r="I77" s="48">
        <f t="shared" si="16"/>
        <v>0.7156746031746031</v>
      </c>
      <c r="J77" s="48">
        <f t="shared" si="16"/>
        <v>0.7115530303030302</v>
      </c>
      <c r="K77" s="46">
        <f t="shared" si="15"/>
        <v>-0.09090909090909091</v>
      </c>
    </row>
    <row r="78" spans="2:11" ht="12.75">
      <c r="B78" s="33">
        <v>7</v>
      </c>
      <c r="C78" s="38"/>
      <c r="D78" s="50" t="s">
        <v>41</v>
      </c>
      <c r="E78" s="46">
        <v>1.3</v>
      </c>
      <c r="F78" s="46">
        <f>IF(E78=0,"",SUM($E$9:E78))</f>
        <v>92.69999999999989</v>
      </c>
      <c r="G78" s="46">
        <f t="shared" si="14"/>
        <v>7.500000000000114</v>
      </c>
      <c r="H78" s="48">
        <f t="shared" si="16"/>
        <v>0.7215624999999999</v>
      </c>
      <c r="I78" s="48">
        <f t="shared" si="16"/>
        <v>0.7169642857142856</v>
      </c>
      <c r="J78" s="48">
        <f t="shared" si="16"/>
        <v>0.7127840909090908</v>
      </c>
      <c r="K78" s="46">
        <f t="shared" si="15"/>
        <v>0.38461538461538464</v>
      </c>
    </row>
    <row r="79" spans="2:11" ht="12.75">
      <c r="B79" s="33"/>
      <c r="C79" s="38"/>
      <c r="D79" s="55" t="s">
        <v>58</v>
      </c>
      <c r="E79" s="46"/>
      <c r="F79" s="46"/>
      <c r="G79" s="46"/>
      <c r="H79" s="48"/>
      <c r="I79" s="48"/>
      <c r="J79" s="48"/>
      <c r="K79" s="46"/>
    </row>
    <row r="80" spans="2:11" ht="12.75">
      <c r="B80" s="33">
        <v>7</v>
      </c>
      <c r="C80" s="38"/>
      <c r="D80" s="50" t="s">
        <v>42</v>
      </c>
      <c r="E80" s="46">
        <v>0.8</v>
      </c>
      <c r="F80" s="46">
        <f>IF(E80=0,"",SUM($E$9:E80))</f>
        <v>93.49999999999989</v>
      </c>
      <c r="G80" s="46">
        <f t="shared" si="14"/>
        <v>6.7000000000001165</v>
      </c>
      <c r="H80" s="48">
        <f t="shared" si="16"/>
        <v>0.7223958333333332</v>
      </c>
      <c r="I80" s="48">
        <f t="shared" si="16"/>
        <v>0.7177579365079364</v>
      </c>
      <c r="J80" s="48">
        <f t="shared" si="16"/>
        <v>0.7135416666666665</v>
      </c>
      <c r="K80" s="46">
        <f>(B80-B78)/(E80*10)</f>
        <v>0</v>
      </c>
    </row>
    <row r="81" spans="2:11" ht="12.75">
      <c r="B81" s="33">
        <v>7</v>
      </c>
      <c r="C81" s="38"/>
      <c r="D81" s="50" t="s">
        <v>55</v>
      </c>
      <c r="E81" s="46">
        <v>0.1</v>
      </c>
      <c r="F81" s="46">
        <f>IF(E81=0,"",SUM($E$9:E81))</f>
        <v>93.59999999999988</v>
      </c>
      <c r="G81" s="46">
        <f t="shared" si="14"/>
        <v>6.600000000000122</v>
      </c>
      <c r="H81" s="48">
        <f t="shared" si="16"/>
        <v>0.7224999999999999</v>
      </c>
      <c r="I81" s="48">
        <f t="shared" si="16"/>
        <v>0.7178571428571427</v>
      </c>
      <c r="J81" s="48">
        <f t="shared" si="16"/>
        <v>0.7136363636363635</v>
      </c>
      <c r="K81" s="46">
        <f t="shared" si="15"/>
        <v>0</v>
      </c>
    </row>
    <row r="82" spans="2:11" ht="12.75">
      <c r="B82" s="33">
        <v>16</v>
      </c>
      <c r="C82" s="38"/>
      <c r="D82" s="50" t="s">
        <v>56</v>
      </c>
      <c r="E82" s="46">
        <v>0.3</v>
      </c>
      <c r="F82" s="46">
        <f>IF(E82=0,"",SUM($E$9:E82))</f>
        <v>93.89999999999988</v>
      </c>
      <c r="G82" s="46">
        <f t="shared" si="14"/>
        <v>6.300000000000125</v>
      </c>
      <c r="H82" s="48">
        <f t="shared" si="16"/>
        <v>0.7228124999999999</v>
      </c>
      <c r="I82" s="48">
        <f t="shared" si="16"/>
        <v>0.7181547619047618</v>
      </c>
      <c r="J82" s="48">
        <f t="shared" si="16"/>
        <v>0.7139204545454544</v>
      </c>
      <c r="K82" s="46">
        <f t="shared" si="15"/>
        <v>3</v>
      </c>
    </row>
    <row r="83" spans="2:11" ht="12.75">
      <c r="B83" s="33">
        <v>47</v>
      </c>
      <c r="C83" s="38"/>
      <c r="D83" s="50" t="s">
        <v>47</v>
      </c>
      <c r="E83" s="46">
        <v>0.3</v>
      </c>
      <c r="F83" s="46">
        <f>IF(E83=0,"",SUM($E$9:E83))</f>
        <v>94.19999999999987</v>
      </c>
      <c r="G83" s="46">
        <f t="shared" si="14"/>
        <v>6.000000000000128</v>
      </c>
      <c r="H83" s="48">
        <f t="shared" si="16"/>
        <v>0.7231249999999999</v>
      </c>
      <c r="I83" s="48">
        <f t="shared" si="16"/>
        <v>0.7184523809523808</v>
      </c>
      <c r="J83" s="48">
        <f t="shared" si="16"/>
        <v>0.7142045454545454</v>
      </c>
      <c r="K83" s="46">
        <f t="shared" si="15"/>
        <v>10.333333333333334</v>
      </c>
    </row>
    <row r="84" spans="2:11" ht="12.75">
      <c r="B84" s="33">
        <v>43</v>
      </c>
      <c r="C84" s="38"/>
      <c r="D84" s="50" t="s">
        <v>48</v>
      </c>
      <c r="E84" s="46">
        <v>0.6</v>
      </c>
      <c r="F84" s="46">
        <f>IF(E84=0,"",SUM($E$9:E84))</f>
        <v>94.79999999999987</v>
      </c>
      <c r="G84" s="46">
        <f t="shared" si="14"/>
        <v>5.400000000000134</v>
      </c>
      <c r="H84" s="48">
        <f t="shared" si="16"/>
        <v>0.7237499999999999</v>
      </c>
      <c r="I84" s="48">
        <f t="shared" si="16"/>
        <v>0.7190476190476189</v>
      </c>
      <c r="J84" s="48">
        <f t="shared" si="16"/>
        <v>0.7147727272727271</v>
      </c>
      <c r="K84" s="46">
        <f t="shared" si="15"/>
        <v>-0.6666666666666666</v>
      </c>
    </row>
    <row r="85" spans="2:11" ht="12.75">
      <c r="B85" s="33">
        <v>8</v>
      </c>
      <c r="C85" s="38"/>
      <c r="D85" s="50" t="s">
        <v>49</v>
      </c>
      <c r="E85" s="46">
        <v>0.6</v>
      </c>
      <c r="F85" s="46">
        <f>IF(E85=0,"",SUM($E$9:E85))</f>
        <v>95.39999999999986</v>
      </c>
      <c r="G85" s="46">
        <f t="shared" si="14"/>
        <v>4.800000000000139</v>
      </c>
      <c r="H85" s="48">
        <f t="shared" si="16"/>
        <v>0.7243749999999999</v>
      </c>
      <c r="I85" s="48">
        <f t="shared" si="16"/>
        <v>0.719642857142857</v>
      </c>
      <c r="J85" s="48">
        <f t="shared" si="16"/>
        <v>0.715340909090909</v>
      </c>
      <c r="K85" s="46">
        <f t="shared" si="15"/>
        <v>-5.833333333333333</v>
      </c>
    </row>
    <row r="86" spans="2:11" ht="12.75">
      <c r="B86" s="33">
        <v>8</v>
      </c>
      <c r="C86" s="38"/>
      <c r="D86" s="50" t="s">
        <v>50</v>
      </c>
      <c r="E86" s="46">
        <v>0.4</v>
      </c>
      <c r="F86" s="46">
        <f>IF(E86=0,"",SUM($E$9:E86))</f>
        <v>95.79999999999987</v>
      </c>
      <c r="G86" s="46">
        <f t="shared" si="14"/>
        <v>4.400000000000134</v>
      </c>
      <c r="H86" s="48">
        <f t="shared" si="16"/>
        <v>0.7247916666666665</v>
      </c>
      <c r="I86" s="48">
        <f t="shared" si="16"/>
        <v>0.7200396825396824</v>
      </c>
      <c r="J86" s="48">
        <f t="shared" si="16"/>
        <v>0.7157196969696968</v>
      </c>
      <c r="K86" s="46">
        <f t="shared" si="15"/>
        <v>0</v>
      </c>
    </row>
    <row r="87" spans="2:11" ht="12.75">
      <c r="B87" s="33">
        <v>7</v>
      </c>
      <c r="C87" s="38"/>
      <c r="D87" s="50" t="s">
        <v>51</v>
      </c>
      <c r="E87" s="46">
        <v>0.3</v>
      </c>
      <c r="F87" s="46">
        <f>IF(E87=0,"",SUM($E$9:E87))</f>
        <v>96.09999999999987</v>
      </c>
      <c r="G87" s="46">
        <f t="shared" si="14"/>
        <v>4.100000000000136</v>
      </c>
      <c r="H87" s="48">
        <f t="shared" si="16"/>
        <v>0.7251041666666665</v>
      </c>
      <c r="I87" s="48">
        <f t="shared" si="16"/>
        <v>0.7203373015873015</v>
      </c>
      <c r="J87" s="48">
        <f t="shared" si="16"/>
        <v>0.7160037878787877</v>
      </c>
      <c r="K87" s="46">
        <f t="shared" si="15"/>
        <v>-0.3333333333333333</v>
      </c>
    </row>
    <row r="88" spans="2:11" ht="12.75">
      <c r="B88" s="33">
        <v>7</v>
      </c>
      <c r="C88" s="38"/>
      <c r="D88" s="50" t="s">
        <v>52</v>
      </c>
      <c r="E88" s="46">
        <v>0.3</v>
      </c>
      <c r="F88" s="46">
        <f>IF(E88=0,"",SUM($E$9:E88))</f>
        <v>96.39999999999986</v>
      </c>
      <c r="G88" s="46">
        <f t="shared" si="14"/>
        <v>3.8000000000001393</v>
      </c>
      <c r="H88" s="48">
        <f t="shared" si="16"/>
        <v>0.7254166666666666</v>
      </c>
      <c r="I88" s="48">
        <f t="shared" si="16"/>
        <v>0.7206349206349205</v>
      </c>
      <c r="J88" s="48">
        <f t="shared" si="16"/>
        <v>0.7162878787878787</v>
      </c>
      <c r="K88" s="46">
        <f t="shared" si="15"/>
        <v>0</v>
      </c>
    </row>
    <row r="89" spans="2:11" ht="12.75">
      <c r="B89" s="33">
        <v>14</v>
      </c>
      <c r="C89" s="38"/>
      <c r="D89" s="50" t="s">
        <v>53</v>
      </c>
      <c r="E89" s="46">
        <v>0.3</v>
      </c>
      <c r="F89" s="46">
        <f>IF(E89=0,"",SUM($E$9:E89))</f>
        <v>96.69999999999986</v>
      </c>
      <c r="G89" s="46">
        <f t="shared" si="14"/>
        <v>3.500000000000142</v>
      </c>
      <c r="H89" s="48">
        <f t="shared" si="16"/>
        <v>0.7257291666666665</v>
      </c>
      <c r="I89" s="48">
        <f t="shared" si="16"/>
        <v>0.7209325396825396</v>
      </c>
      <c r="J89" s="48">
        <f t="shared" si="16"/>
        <v>0.7165719696969696</v>
      </c>
      <c r="K89" s="46">
        <f t="shared" si="15"/>
        <v>2.3333333333333335</v>
      </c>
    </row>
    <row r="90" spans="2:11" ht="12.75">
      <c r="B90" s="33">
        <v>3</v>
      </c>
      <c r="C90" s="38"/>
      <c r="D90" s="33" t="s">
        <v>39</v>
      </c>
      <c r="E90" s="46">
        <v>1.1</v>
      </c>
      <c r="F90" s="46">
        <f>IF(E90=0,"",SUM($E$9:E90))</f>
        <v>97.79999999999986</v>
      </c>
      <c r="G90" s="46">
        <f t="shared" si="14"/>
        <v>2.400000000000148</v>
      </c>
      <c r="H90" s="48">
        <f t="shared" si="16"/>
        <v>0.7268749999999998</v>
      </c>
      <c r="I90" s="48">
        <f t="shared" si="16"/>
        <v>0.7220238095238094</v>
      </c>
      <c r="J90" s="48">
        <f t="shared" si="16"/>
        <v>0.7176136363636363</v>
      </c>
      <c r="K90" s="46">
        <f t="shared" si="15"/>
        <v>-1</v>
      </c>
    </row>
    <row r="91" spans="2:11" ht="12.75">
      <c r="B91" s="33">
        <v>2</v>
      </c>
      <c r="C91" s="38"/>
      <c r="D91" s="33" t="s">
        <v>40</v>
      </c>
      <c r="E91" s="46">
        <v>1.1</v>
      </c>
      <c r="F91" s="46">
        <f>IF(E91=0,"",SUM($E$9:E91))</f>
        <v>98.89999999999985</v>
      </c>
      <c r="G91" s="46">
        <f t="shared" si="14"/>
        <v>1.3000000000001535</v>
      </c>
      <c r="H91" s="48">
        <f t="shared" si="16"/>
        <v>0.7280208333333332</v>
      </c>
      <c r="I91" s="48">
        <f t="shared" si="16"/>
        <v>0.7231150793650792</v>
      </c>
      <c r="J91" s="48">
        <f t="shared" si="16"/>
        <v>0.7186553030303029</v>
      </c>
      <c r="K91" s="46">
        <f t="shared" si="15"/>
        <v>-0.09090909090909091</v>
      </c>
    </row>
    <row r="92" spans="2:11" s="35" customFormat="1" ht="12.75">
      <c r="B92" s="42">
        <v>7</v>
      </c>
      <c r="C92" s="43"/>
      <c r="D92" s="52" t="s">
        <v>59</v>
      </c>
      <c r="E92" s="45">
        <v>1.3</v>
      </c>
      <c r="F92" s="45">
        <f>IF(E92=0,"",SUM($E$9:E92))</f>
        <v>100.19999999999985</v>
      </c>
      <c r="G92" s="45">
        <f t="shared" si="14"/>
        <v>1.5631940186722204E-13</v>
      </c>
      <c r="H92" s="47">
        <f t="shared" si="16"/>
        <v>0.7293749999999999</v>
      </c>
      <c r="I92" s="47">
        <f t="shared" si="16"/>
        <v>0.7244047619047618</v>
      </c>
      <c r="J92" s="47">
        <f t="shared" si="16"/>
        <v>0.7198863636363635</v>
      </c>
      <c r="K92" s="45">
        <f t="shared" si="15"/>
        <v>0.38461538461538464</v>
      </c>
    </row>
  </sheetData>
  <sheetProtection/>
  <mergeCells count="4">
    <mergeCell ref="A1:B2"/>
    <mergeCell ref="C1:H1"/>
    <mergeCell ref="I1:J1"/>
    <mergeCell ref="C2:H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Di Santo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DI SANTO</dc:creator>
  <cp:keywords/>
  <dc:description/>
  <cp:lastModifiedBy>mauro</cp:lastModifiedBy>
  <cp:lastPrinted>2010-03-24T10:09:32Z</cp:lastPrinted>
  <dcterms:created xsi:type="dcterms:W3CDTF">2007-10-05T21:12:18Z</dcterms:created>
  <dcterms:modified xsi:type="dcterms:W3CDTF">2011-08-23T13:48:54Z</dcterms:modified>
  <cp:category/>
  <cp:version/>
  <cp:contentType/>
  <cp:contentStatus/>
</cp:coreProperties>
</file>